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B5\FB5-61\Abfuhrkalender\Abfuhrkalender 2026\"/>
    </mc:Choice>
  </mc:AlternateContent>
  <xr:revisionPtr revIDLastSave="0" documentId="13_ncr:1_{62B9856C-A2D8-4F40-AAEA-70C64E3E17FA}" xr6:coauthVersionLast="47" xr6:coauthVersionMax="47" xr10:uidLastSave="{00000000-0000-0000-0000-000000000000}"/>
  <workbookProtection workbookAlgorithmName="SHA-512" workbookHashValue="jPlEtT5eYyE18o8DX1VegPrj42dd9am72gXF5B1SJ6/OgHCobsmjhO6bffyI6GJFexclBv2CvZifoC9DLFl45w==" workbookSaltValue="wLqly3iR1cejKwCTc7NHEA==" workbookSpinCount="100000" lockStructure="1"/>
  <bookViews>
    <workbookView xWindow="-120" yWindow="-120" windowWidth="29040" windowHeight="16440" xr2:uid="{00000000-000D-0000-FFFF-FFFF00000000}"/>
  </bookViews>
  <sheets>
    <sheet name="Abfuhrkalender" sheetId="1" r:id="rId1"/>
    <sheet name="   " sheetId="2" r:id="rId2"/>
  </sheets>
  <definedNames>
    <definedName name="AP">Abfuhrkalender!$AA$44</definedName>
    <definedName name="Bio">Abfuhrkalender!$S$44</definedName>
    <definedName name="_xlnm.Print_Area" localSheetId="0">Abfuhrkalender!$A$1:$BU$39</definedName>
    <definedName name="RM">Abfuhrkalender!$K$44</definedName>
    <definedName name="WS">Abfuhrkalender!$AI$44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R5" i="1" l="1"/>
  <c r="AR6" i="1" s="1"/>
  <c r="AR7" i="1" s="1"/>
  <c r="AR8" i="1" s="1"/>
  <c r="AR9" i="1" s="1"/>
  <c r="AR10" i="1" s="1"/>
  <c r="AR11" i="1" s="1"/>
  <c r="AR12" i="1" s="1"/>
  <c r="AR13" i="1" s="1"/>
  <c r="AR14" i="1" s="1"/>
  <c r="AR15" i="1" s="1"/>
  <c r="AR16" i="1" s="1"/>
  <c r="AR17" i="1" s="1"/>
  <c r="AR18" i="1" s="1"/>
  <c r="AR19" i="1" s="1"/>
  <c r="AR20" i="1" s="1"/>
  <c r="AR21" i="1" s="1"/>
  <c r="AL1" i="1"/>
  <c r="BJ2" i="1" l="1"/>
  <c r="Z2" i="1"/>
  <c r="S44" i="1" l="1"/>
  <c r="BS12" i="1" l="1"/>
  <c r="BG33" i="1"/>
  <c r="BG17" i="1"/>
  <c r="BA7" i="1"/>
  <c r="AU22" i="1"/>
  <c r="AO21" i="1"/>
  <c r="AI12" i="1"/>
  <c r="AC24" i="1"/>
  <c r="AC10" i="1"/>
  <c r="W31" i="1"/>
  <c r="Q29" i="1"/>
  <c r="Q20" i="1"/>
  <c r="D12" i="1"/>
  <c r="W6" i="1"/>
  <c r="K20" i="1"/>
  <c r="Q6" i="1"/>
  <c r="BS23" i="1"/>
  <c r="BA13" i="1"/>
  <c r="W34" i="1"/>
  <c r="K17" i="1"/>
  <c r="BM30" i="1"/>
  <c r="BM14" i="1"/>
  <c r="AO25" i="1"/>
  <c r="BS35" i="1"/>
  <c r="BM17" i="1"/>
  <c r="BA22" i="1"/>
  <c r="AO28" i="1"/>
  <c r="AO14" i="1"/>
  <c r="AI27" i="1"/>
  <c r="AC31" i="1"/>
  <c r="K29" i="1"/>
  <c r="G11" i="1"/>
  <c r="BM8" i="1"/>
  <c r="AU18" i="1"/>
  <c r="AC15" i="1"/>
  <c r="Q35" i="1"/>
  <c r="D10" i="1"/>
  <c r="BS20" i="1"/>
  <c r="BS11" i="1"/>
  <c r="BM24" i="1"/>
  <c r="BG25" i="1"/>
  <c r="BG16" i="1"/>
  <c r="BA29" i="1"/>
  <c r="AU30" i="1"/>
  <c r="AU21" i="1"/>
  <c r="AO35" i="1"/>
  <c r="W21" i="1"/>
  <c r="D27" i="1"/>
  <c r="D20" i="1"/>
  <c r="Q10" i="1"/>
  <c r="K6" i="1"/>
  <c r="BM31" i="1"/>
  <c r="AU11" i="1"/>
  <c r="W20" i="1"/>
  <c r="Q24" i="1"/>
  <c r="G10" i="1"/>
  <c r="BG13" i="1"/>
  <c r="K24" i="1"/>
  <c r="BA19" i="1"/>
  <c r="BS34" i="1"/>
  <c r="BS25" i="1"/>
  <c r="BM16" i="1"/>
  <c r="BG31" i="1"/>
  <c r="BA21" i="1"/>
  <c r="BA5" i="1"/>
  <c r="AO27" i="1"/>
  <c r="AO7" i="1"/>
  <c r="AI21" i="1"/>
  <c r="AI26" i="1"/>
  <c r="AI9" i="1"/>
  <c r="AC16" i="1"/>
  <c r="AC30" i="1"/>
  <c r="W26" i="1"/>
  <c r="D26" i="1"/>
  <c r="D18" i="1"/>
  <c r="K10" i="1"/>
  <c r="D6" i="1"/>
  <c r="BG6" i="1"/>
  <c r="Q17" i="1"/>
  <c r="BS8" i="1"/>
  <c r="BG30" i="1"/>
  <c r="AU35" i="1"/>
  <c r="AI16" i="1"/>
  <c r="W13" i="1"/>
  <c r="BG5" i="1"/>
  <c r="AU10" i="1"/>
  <c r="BS14" i="1"/>
  <c r="BM27" i="1"/>
  <c r="AO33" i="1"/>
  <c r="D34" i="1"/>
  <c r="G14" i="1"/>
  <c r="G13" i="1"/>
  <c r="AC26" i="1"/>
  <c r="D24" i="1"/>
  <c r="Q23" i="1"/>
  <c r="BG11" i="1"/>
  <c r="AI7" i="1"/>
  <c r="K23" i="1"/>
  <c r="W28" i="1"/>
  <c r="AO10" i="1"/>
  <c r="BS15" i="1"/>
  <c r="Q15" i="1"/>
  <c r="BA32" i="1"/>
  <c r="AI15" i="1"/>
  <c r="BS27" i="1"/>
  <c r="BA27" i="1"/>
  <c r="BA8" i="1"/>
  <c r="AI23" i="1"/>
  <c r="AC33" i="1"/>
  <c r="D32" i="1"/>
  <c r="W18" i="1"/>
  <c r="BG27" i="1"/>
  <c r="AU16" i="1"/>
  <c r="K9" i="1"/>
  <c r="AI30" i="1"/>
  <c r="W17" i="1"/>
  <c r="G9" i="1"/>
  <c r="D9" i="1"/>
  <c r="BA15" i="1"/>
  <c r="AU7" i="1"/>
  <c r="Q34" i="1"/>
  <c r="BM22" i="1"/>
  <c r="BG34" i="1"/>
  <c r="AO13" i="1"/>
  <c r="AI13" i="1"/>
  <c r="W32" i="1"/>
  <c r="Q31" i="1"/>
  <c r="D13" i="1"/>
  <c r="K31" i="1"/>
  <c r="AO24" i="1"/>
  <c r="BA18" i="1"/>
  <c r="BS6" i="1"/>
  <c r="D23" i="1"/>
  <c r="BA33" i="1"/>
  <c r="BM10" i="1"/>
  <c r="AC19" i="1"/>
  <c r="AO19" i="1"/>
  <c r="G12" i="1"/>
  <c r="AU32" i="1"/>
  <c r="Q9" i="1"/>
  <c r="BS22" i="1"/>
  <c r="BM13" i="1"/>
  <c r="BG20" i="1"/>
  <c r="K7" i="1"/>
  <c r="BM28" i="1"/>
  <c r="AC12" i="1"/>
  <c r="BG19" i="1"/>
  <c r="AO11" i="1"/>
  <c r="K15" i="1"/>
  <c r="AU25" i="1"/>
  <c r="AU8" i="1"/>
  <c r="AO5" i="1"/>
  <c r="AI29" i="1"/>
  <c r="W14" i="1"/>
  <c r="Q21" i="1"/>
  <c r="Q7" i="1"/>
  <c r="K21" i="1"/>
  <c r="AU24" i="1"/>
  <c r="A6" i="1"/>
  <c r="B6" i="1" s="1"/>
  <c r="B5" i="1"/>
  <c r="A7" i="1" l="1"/>
  <c r="A8" i="1" s="1"/>
  <c r="A9" i="1" s="1"/>
  <c r="AI44" i="1"/>
  <c r="AA44" i="1"/>
  <c r="K44" i="1"/>
  <c r="BT35" i="1" l="1"/>
  <c r="BT26" i="1"/>
  <c r="BN17" i="1"/>
  <c r="BB22" i="1"/>
  <c r="AP28" i="1"/>
  <c r="AP13" i="1"/>
  <c r="AJ27" i="1"/>
  <c r="AD17" i="1"/>
  <c r="AD31" i="1"/>
  <c r="E24" i="1"/>
  <c r="R15" i="1"/>
  <c r="X6" i="1"/>
  <c r="AV21" i="1"/>
  <c r="X21" i="1"/>
  <c r="R34" i="1"/>
  <c r="L15" i="1"/>
  <c r="R6" i="1"/>
  <c r="AV10" i="1"/>
  <c r="BT15" i="1"/>
  <c r="AV25" i="1"/>
  <c r="BT20" i="1"/>
  <c r="BT11" i="1"/>
  <c r="BN24" i="1"/>
  <c r="BH25" i="1"/>
  <c r="BH16" i="1"/>
  <c r="BB29" i="1"/>
  <c r="AV30" i="1"/>
  <c r="AP35" i="1"/>
  <c r="AP21" i="1"/>
  <c r="R23" i="1"/>
  <c r="BB19" i="1"/>
  <c r="L21" i="1"/>
  <c r="BH20" i="1"/>
  <c r="BT34" i="1"/>
  <c r="BT25" i="1"/>
  <c r="BN16" i="1"/>
  <c r="BH31" i="1"/>
  <c r="BB21" i="1"/>
  <c r="BB5" i="1"/>
  <c r="AP27" i="1"/>
  <c r="AP14" i="1"/>
  <c r="AJ21" i="1"/>
  <c r="AJ26" i="1"/>
  <c r="AJ9" i="1"/>
  <c r="AD16" i="1"/>
  <c r="AD30" i="1"/>
  <c r="X26" i="1"/>
  <c r="E34" i="1"/>
  <c r="L23" i="1"/>
  <c r="E13" i="1"/>
  <c r="L6" i="1"/>
  <c r="BT23" i="1"/>
  <c r="BH30" i="1"/>
  <c r="BH13" i="1"/>
  <c r="BB13" i="1"/>
  <c r="X34" i="1"/>
  <c r="R31" i="1"/>
  <c r="R10" i="1"/>
  <c r="BN30" i="1"/>
  <c r="BN14" i="1"/>
  <c r="AP25" i="1"/>
  <c r="AD26" i="1"/>
  <c r="X18" i="1"/>
  <c r="L31" i="1"/>
  <c r="BN31" i="1"/>
  <c r="BH6" i="1"/>
  <c r="AV11" i="1"/>
  <c r="X20" i="1"/>
  <c r="E32" i="1"/>
  <c r="E23" i="1"/>
  <c r="E12" i="1"/>
  <c r="E6" i="1"/>
  <c r="BT8" i="1"/>
  <c r="BN8" i="1"/>
  <c r="AV35" i="1"/>
  <c r="AV18" i="1"/>
  <c r="AP7" i="1"/>
  <c r="AJ16" i="1"/>
  <c r="AD15" i="1"/>
  <c r="X13" i="1"/>
  <c r="R21" i="1"/>
  <c r="X5" i="1"/>
  <c r="BH5" i="1"/>
  <c r="AD12" i="1"/>
  <c r="L10" i="1"/>
  <c r="BT27" i="1"/>
  <c r="BB27" i="1"/>
  <c r="BB8" i="1"/>
  <c r="AV22" i="1"/>
  <c r="AP11" i="1"/>
  <c r="AJ23" i="1"/>
  <c r="AD33" i="1"/>
  <c r="E20" i="1"/>
  <c r="R35" i="1"/>
  <c r="AP19" i="1"/>
  <c r="R29" i="1"/>
  <c r="BT22" i="1"/>
  <c r="BH11" i="1"/>
  <c r="X28" i="1"/>
  <c r="E27" i="1"/>
  <c r="E9" i="1"/>
  <c r="BN28" i="1"/>
  <c r="AJ15" i="1"/>
  <c r="BT14" i="1"/>
  <c r="BN22" i="1"/>
  <c r="BH34" i="1"/>
  <c r="BH17" i="1"/>
  <c r="AJ13" i="1"/>
  <c r="X32" i="1"/>
  <c r="E18" i="1"/>
  <c r="AJ12" i="1"/>
  <c r="X31" i="1"/>
  <c r="L17" i="1"/>
  <c r="AV16" i="1"/>
  <c r="AJ7" i="1"/>
  <c r="BN13" i="1"/>
  <c r="AV8" i="1"/>
  <c r="L7" i="1"/>
  <c r="BB32" i="1"/>
  <c r="AD19" i="1"/>
  <c r="BT12" i="1"/>
  <c r="BB7" i="1"/>
  <c r="AD32" i="1"/>
  <c r="R17" i="1"/>
  <c r="AP24" i="1"/>
  <c r="X33" i="1"/>
  <c r="E10" i="1"/>
  <c r="BB18" i="1"/>
  <c r="L29" i="1"/>
  <c r="BT6" i="1"/>
  <c r="AJ29" i="1"/>
  <c r="X14" i="1"/>
  <c r="L24" i="1"/>
  <c r="AP10" i="1"/>
  <c r="BN27" i="1"/>
  <c r="AP33" i="1"/>
  <c r="L20" i="1"/>
  <c r="BH33" i="1"/>
  <c r="AV32" i="1"/>
  <c r="AD10" i="1"/>
  <c r="BH27" i="1"/>
  <c r="AJ30" i="1"/>
  <c r="X17" i="1"/>
  <c r="R9" i="1"/>
  <c r="L9" i="1"/>
  <c r="AP5" i="1"/>
  <c r="E26" i="1"/>
  <c r="R20" i="1"/>
  <c r="BB33" i="1"/>
  <c r="BB15" i="1"/>
  <c r="R24" i="1"/>
  <c r="R7" i="1"/>
  <c r="BN10" i="1"/>
  <c r="AV24" i="1"/>
  <c r="AV7" i="1"/>
  <c r="AD24" i="1"/>
  <c r="BH19" i="1"/>
  <c r="BL10" i="1"/>
  <c r="AZ15" i="1"/>
  <c r="AN6" i="1"/>
  <c r="AH22" i="1"/>
  <c r="V27" i="1"/>
  <c r="P28" i="1"/>
  <c r="P16" i="1"/>
  <c r="V5" i="1"/>
  <c r="BR26" i="1"/>
  <c r="AH9" i="1"/>
  <c r="AB17" i="1"/>
  <c r="V15" i="1"/>
  <c r="J28" i="1"/>
  <c r="C34" i="1"/>
  <c r="BF23" i="1"/>
  <c r="BR5" i="1"/>
  <c r="BF32" i="1"/>
  <c r="BF10" i="1"/>
  <c r="AZ6" i="1"/>
  <c r="AT15" i="1"/>
  <c r="J16" i="1"/>
  <c r="P14" i="1"/>
  <c r="BR33" i="1"/>
  <c r="AH34" i="1"/>
  <c r="V25" i="1"/>
  <c r="J14" i="1"/>
  <c r="BR8" i="1"/>
  <c r="BL34" i="1"/>
  <c r="BL9" i="1"/>
  <c r="BF9" i="1"/>
  <c r="AZ14" i="1"/>
  <c r="AT14" i="1"/>
  <c r="AN7" i="1"/>
  <c r="AB23" i="1"/>
  <c r="AB9" i="1"/>
  <c r="P27" i="1"/>
  <c r="G16" i="1"/>
  <c r="BL15" i="1"/>
  <c r="AT29" i="1"/>
  <c r="AN26" i="1"/>
  <c r="AN18" i="1"/>
  <c r="BR18" i="1"/>
  <c r="AZ28" i="1"/>
  <c r="AT28" i="1"/>
  <c r="AH20" i="1"/>
  <c r="P22" i="1"/>
  <c r="BR32" i="1"/>
  <c r="BF13" i="1"/>
  <c r="AT18" i="1"/>
  <c r="BL24" i="1"/>
  <c r="AZ29" i="1"/>
  <c r="AN35" i="1"/>
  <c r="AN17" i="1"/>
  <c r="AB22" i="1"/>
  <c r="AB8" i="1"/>
  <c r="J27" i="1"/>
  <c r="C16" i="1"/>
  <c r="BR35" i="1"/>
  <c r="BR19" i="1"/>
  <c r="BF24" i="1"/>
  <c r="AZ20" i="1"/>
  <c r="C25" i="1"/>
  <c r="BL23" i="1"/>
  <c r="AN34" i="1"/>
  <c r="C33" i="1"/>
  <c r="BL6" i="1"/>
  <c r="BF18" i="1"/>
  <c r="AH14" i="1"/>
  <c r="V19" i="1"/>
  <c r="V11" i="1"/>
  <c r="C31" i="1"/>
  <c r="C11" i="1"/>
  <c r="P8" i="1"/>
  <c r="J8" i="1"/>
  <c r="AN31" i="1"/>
  <c r="BL21" i="1"/>
  <c r="AZ25" i="1"/>
  <c r="BF27" i="1"/>
  <c r="C19" i="1"/>
  <c r="BR22" i="1"/>
  <c r="V14" i="1"/>
  <c r="AZ12" i="1"/>
  <c r="V12" i="1"/>
  <c r="J31" i="1"/>
  <c r="BR13" i="1"/>
  <c r="AN12" i="1"/>
  <c r="AB11" i="1"/>
  <c r="P30" i="1"/>
  <c r="C30" i="1"/>
  <c r="J22" i="1"/>
  <c r="P31" i="1"/>
  <c r="BL7" i="1"/>
  <c r="AZ11" i="1"/>
  <c r="V33" i="1"/>
  <c r="AT17" i="1"/>
  <c r="AN32" i="1"/>
  <c r="AH23" i="1"/>
  <c r="J30" i="1"/>
  <c r="AB32" i="1"/>
  <c r="C6" i="1"/>
  <c r="BR7" i="1"/>
  <c r="BL20" i="1"/>
  <c r="AB26" i="1"/>
  <c r="AN20" i="1"/>
  <c r="AZ34" i="1"/>
  <c r="AH28" i="1"/>
  <c r="C17" i="1"/>
  <c r="V24" i="1"/>
  <c r="J13" i="1"/>
  <c r="BF12" i="1"/>
  <c r="AZ26" i="1"/>
  <c r="AH19" i="1"/>
  <c r="AT32" i="1"/>
  <c r="C20" i="1"/>
  <c r="AT9" i="1"/>
  <c r="AT31" i="1"/>
  <c r="AB25" i="1"/>
  <c r="P17" i="1"/>
  <c r="AH5" i="1"/>
  <c r="AH33" i="1"/>
  <c r="P13" i="1"/>
  <c r="AT23" i="1"/>
  <c r="AB12" i="1"/>
  <c r="BL29" i="1"/>
  <c r="BF26" i="1"/>
  <c r="AN21" i="1"/>
  <c r="AH6" i="1"/>
  <c r="V28" i="1"/>
  <c r="J17" i="1"/>
  <c r="BR21" i="1"/>
  <c r="BU20" i="1"/>
  <c r="BU5" i="1"/>
  <c r="BO24" i="1"/>
  <c r="BI25" i="1"/>
  <c r="BI10" i="1"/>
  <c r="BC29" i="1"/>
  <c r="AW30" i="1"/>
  <c r="AW15" i="1"/>
  <c r="AQ35" i="1"/>
  <c r="Y15" i="1"/>
  <c r="S31" i="1"/>
  <c r="S17" i="1"/>
  <c r="AQ6" i="1"/>
  <c r="AK21" i="1"/>
  <c r="AE23" i="1"/>
  <c r="AE9" i="1"/>
  <c r="M17" i="1"/>
  <c r="AQ18" i="1"/>
  <c r="AK9" i="1"/>
  <c r="S15" i="1"/>
  <c r="BI27" i="1"/>
  <c r="BC27" i="1"/>
  <c r="BO9" i="1"/>
  <c r="BC14" i="1"/>
  <c r="Y26" i="1"/>
  <c r="M31" i="1"/>
  <c r="S29" i="1"/>
  <c r="BC12" i="1"/>
  <c r="AQ33" i="1"/>
  <c r="AQ21" i="1"/>
  <c r="Y14" i="1"/>
  <c r="F31" i="1"/>
  <c r="F17" i="1"/>
  <c r="BC28" i="1"/>
  <c r="AK20" i="1"/>
  <c r="AK10" i="1"/>
  <c r="AE26" i="1"/>
  <c r="M30" i="1"/>
  <c r="BO22" i="1"/>
  <c r="BU19" i="1"/>
  <c r="BU8" i="1"/>
  <c r="BO8" i="1"/>
  <c r="BI24" i="1"/>
  <c r="BI13" i="1"/>
  <c r="BC13" i="1"/>
  <c r="AW29" i="1"/>
  <c r="AW18" i="1"/>
  <c r="Y13" i="1"/>
  <c r="S30" i="1"/>
  <c r="S16" i="1"/>
  <c r="BO23" i="1"/>
  <c r="AQ34" i="1"/>
  <c r="AK34" i="1"/>
  <c r="AE12" i="1"/>
  <c r="Y25" i="1"/>
  <c r="M16" i="1"/>
  <c r="AQ7" i="1"/>
  <c r="BU22" i="1"/>
  <c r="BO7" i="1"/>
  <c r="AW32" i="1"/>
  <c r="AE11" i="1"/>
  <c r="M14" i="1"/>
  <c r="AQ19" i="1"/>
  <c r="Y28" i="1"/>
  <c r="AQ5" i="1"/>
  <c r="BC15" i="1"/>
  <c r="AQ20" i="1"/>
  <c r="Y12" i="1"/>
  <c r="AW17" i="1"/>
  <c r="AQ32" i="1"/>
  <c r="F34" i="1"/>
  <c r="F7" i="1"/>
  <c r="BU33" i="1"/>
  <c r="S28" i="1"/>
  <c r="AW31" i="1"/>
  <c r="BI26" i="1"/>
  <c r="AK6" i="1"/>
  <c r="F20" i="1"/>
  <c r="M15" i="1"/>
  <c r="AK23" i="1"/>
  <c r="BU35" i="1"/>
  <c r="BI12" i="1"/>
  <c r="BC26" i="1"/>
  <c r="AE10" i="1"/>
  <c r="F33" i="1"/>
  <c r="F6" i="1"/>
  <c r="M28" i="1"/>
  <c r="Y27" i="1"/>
  <c r="BU34" i="1"/>
  <c r="BU7" i="1"/>
  <c r="BO21" i="1"/>
  <c r="AW16" i="1"/>
  <c r="AK22" i="1"/>
  <c r="F32" i="1"/>
  <c r="BI11" i="1"/>
  <c r="AK7" i="1"/>
  <c r="M29" i="1"/>
  <c r="BU6" i="1"/>
  <c r="AE25" i="1"/>
  <c r="F18" i="1"/>
  <c r="S14" i="1"/>
  <c r="BU21" i="1"/>
  <c r="BO10" i="1"/>
  <c r="AE24" i="1"/>
  <c r="F19" i="1"/>
  <c r="B8" i="1"/>
  <c r="B7" i="1"/>
  <c r="A10" i="1"/>
  <c r="B9" i="1"/>
  <c r="B10" i="1" l="1"/>
  <c r="A11" i="1"/>
  <c r="A12" i="1" l="1"/>
  <c r="B11" i="1"/>
  <c r="B12" i="1" l="1"/>
  <c r="A13" i="1"/>
  <c r="A14" i="1" l="1"/>
  <c r="B13" i="1"/>
  <c r="A15" i="1" l="1"/>
  <c r="B14" i="1"/>
  <c r="A16" i="1" l="1"/>
  <c r="B15" i="1"/>
  <c r="A17" i="1" l="1"/>
  <c r="B16" i="1"/>
  <c r="A18" i="1" l="1"/>
  <c r="B18" i="1" s="1"/>
  <c r="B17" i="1"/>
  <c r="A19" i="1" l="1"/>
  <c r="B19" i="1" s="1"/>
  <c r="A20" i="1" l="1"/>
  <c r="B20" i="1" s="1"/>
  <c r="A21" i="1" l="1"/>
  <c r="B21" i="1" s="1"/>
  <c r="A22" i="1" l="1"/>
  <c r="B22" i="1" s="1"/>
  <c r="A23" i="1" l="1"/>
  <c r="B23" i="1" s="1"/>
  <c r="A24" i="1" l="1"/>
  <c r="B24" i="1" s="1"/>
  <c r="A25" i="1" l="1"/>
  <c r="B25" i="1" s="1"/>
  <c r="A26" i="1" l="1"/>
  <c r="B26" i="1" s="1"/>
  <c r="A27" i="1" l="1"/>
  <c r="B27" i="1" s="1"/>
  <c r="A28" i="1" l="1"/>
  <c r="B28" i="1" s="1"/>
  <c r="A29" i="1" l="1"/>
  <c r="B29" i="1" s="1"/>
  <c r="A30" i="1" l="1"/>
  <c r="B30" i="1" s="1"/>
  <c r="A31" i="1" l="1"/>
  <c r="B31" i="1" s="1"/>
  <c r="A32" i="1" l="1"/>
  <c r="B32" i="1" s="1"/>
  <c r="A33" i="1" l="1"/>
  <c r="B33" i="1" s="1"/>
  <c r="A34" i="1" l="1"/>
  <c r="B34" i="1" s="1"/>
  <c r="A35" i="1" l="1"/>
  <c r="B35" i="1" l="1"/>
  <c r="H5" i="1"/>
  <c r="I5" i="1" l="1"/>
  <c r="H6" i="1"/>
  <c r="I6" i="1" l="1"/>
  <c r="H7" i="1"/>
  <c r="I7" i="1" l="1"/>
  <c r="H8" i="1"/>
  <c r="I8" i="1" s="1"/>
  <c r="H9" i="1" l="1"/>
  <c r="I9" i="1" s="1"/>
  <c r="H10" i="1" l="1"/>
  <c r="H11" i="1" l="1"/>
  <c r="I10" i="1"/>
  <c r="I11" i="1" l="1"/>
  <c r="H12" i="1"/>
  <c r="H13" i="1" l="1"/>
  <c r="I12" i="1"/>
  <c r="I13" i="1" l="1"/>
  <c r="H14" i="1"/>
  <c r="H15" i="1" l="1"/>
  <c r="I14" i="1"/>
  <c r="I15" i="1" l="1"/>
  <c r="H16" i="1"/>
  <c r="H17" i="1" l="1"/>
  <c r="I16" i="1"/>
  <c r="I17" i="1" l="1"/>
  <c r="H18" i="1"/>
  <c r="H19" i="1" l="1"/>
  <c r="I18" i="1"/>
  <c r="I19" i="1" l="1"/>
  <c r="H20" i="1"/>
  <c r="H21" i="1" l="1"/>
  <c r="I20" i="1"/>
  <c r="I21" i="1" l="1"/>
  <c r="H22" i="1"/>
  <c r="H23" i="1" l="1"/>
  <c r="I22" i="1"/>
  <c r="I23" i="1" l="1"/>
  <c r="H24" i="1"/>
  <c r="H25" i="1" l="1"/>
  <c r="I24" i="1"/>
  <c r="I25" i="1" l="1"/>
  <c r="H26" i="1"/>
  <c r="H27" i="1" l="1"/>
  <c r="I26" i="1"/>
  <c r="I27" i="1" l="1"/>
  <c r="H28" i="1"/>
  <c r="H29" i="1" l="1"/>
  <c r="I28" i="1"/>
  <c r="I29" i="1" l="1"/>
  <c r="H30" i="1"/>
  <c r="H31" i="1" l="1"/>
  <c r="I30" i="1"/>
  <c r="I31" i="1" l="1"/>
  <c r="H32" i="1"/>
  <c r="N5" i="1" s="1"/>
  <c r="I32" i="1" l="1"/>
  <c r="N6" i="1" l="1"/>
  <c r="O5" i="1"/>
  <c r="N7" i="1" l="1"/>
  <c r="O6" i="1"/>
  <c r="O7" i="1" l="1"/>
  <c r="N8" i="1"/>
  <c r="O8" i="1" l="1"/>
  <c r="N9" i="1"/>
  <c r="O9" i="1" l="1"/>
  <c r="N10" i="1"/>
  <c r="O10" i="1" l="1"/>
  <c r="N11" i="1"/>
  <c r="N12" i="1" l="1"/>
  <c r="O11" i="1"/>
  <c r="N13" i="1" l="1"/>
  <c r="O12" i="1"/>
  <c r="N14" i="1" l="1"/>
  <c r="O13" i="1"/>
  <c r="N15" i="1" l="1"/>
  <c r="O14" i="1"/>
  <c r="N16" i="1" l="1"/>
  <c r="O15" i="1"/>
  <c r="O16" i="1" l="1"/>
  <c r="N17" i="1"/>
  <c r="O17" i="1" l="1"/>
  <c r="N18" i="1"/>
  <c r="N19" i="1" l="1"/>
  <c r="O18" i="1"/>
  <c r="N20" i="1" l="1"/>
  <c r="O19" i="1"/>
  <c r="N21" i="1" l="1"/>
  <c r="O20" i="1"/>
  <c r="O21" i="1" l="1"/>
  <c r="N22" i="1"/>
  <c r="O22" i="1" l="1"/>
  <c r="N23" i="1"/>
  <c r="N24" i="1" l="1"/>
  <c r="O23" i="1"/>
  <c r="O24" i="1" l="1"/>
  <c r="N25" i="1"/>
  <c r="N26" i="1" l="1"/>
  <c r="O25" i="1"/>
  <c r="N27" i="1" l="1"/>
  <c r="O26" i="1"/>
  <c r="O27" i="1" l="1"/>
  <c r="N28" i="1"/>
  <c r="O28" i="1" l="1"/>
  <c r="N29" i="1"/>
  <c r="N30" i="1" l="1"/>
  <c r="O29" i="1"/>
  <c r="O30" i="1" l="1"/>
  <c r="N31" i="1"/>
  <c r="N32" i="1" l="1"/>
  <c r="O31" i="1"/>
  <c r="N33" i="1" l="1"/>
  <c r="O32" i="1"/>
  <c r="O33" i="1" l="1"/>
  <c r="N34" i="1"/>
  <c r="N35" i="1" l="1"/>
  <c r="O34" i="1"/>
  <c r="O35" i="1" l="1"/>
  <c r="T5" i="1"/>
  <c r="U5" i="1" l="1"/>
  <c r="T6" i="1"/>
  <c r="U6" i="1" l="1"/>
  <c r="T7" i="1"/>
  <c r="T8" i="1" l="1"/>
  <c r="U7" i="1"/>
  <c r="U8" i="1" l="1"/>
  <c r="T9" i="1"/>
  <c r="T10" i="1" l="1"/>
  <c r="U9" i="1"/>
  <c r="U10" i="1" l="1"/>
  <c r="T11" i="1"/>
  <c r="T12" i="1" l="1"/>
  <c r="U11" i="1"/>
  <c r="U12" i="1" l="1"/>
  <c r="T13" i="1"/>
  <c r="T14" i="1" l="1"/>
  <c r="U13" i="1"/>
  <c r="U14" i="1" l="1"/>
  <c r="T15" i="1"/>
  <c r="T16" i="1" l="1"/>
  <c r="U15" i="1"/>
  <c r="U16" i="1" l="1"/>
  <c r="T17" i="1"/>
  <c r="T18" i="1" l="1"/>
  <c r="U17" i="1"/>
  <c r="U18" i="1" l="1"/>
  <c r="T19" i="1"/>
  <c r="T20" i="1" l="1"/>
  <c r="U19" i="1"/>
  <c r="U20" i="1" l="1"/>
  <c r="T21" i="1"/>
  <c r="T22" i="1" l="1"/>
  <c r="U21" i="1"/>
  <c r="U22" i="1" l="1"/>
  <c r="T23" i="1"/>
  <c r="T24" i="1" l="1"/>
  <c r="U23" i="1"/>
  <c r="U24" i="1" l="1"/>
  <c r="T25" i="1"/>
  <c r="T26" i="1" l="1"/>
  <c r="U25" i="1"/>
  <c r="U26" i="1" l="1"/>
  <c r="T27" i="1"/>
  <c r="T28" i="1" l="1"/>
  <c r="U27" i="1"/>
  <c r="U28" i="1" l="1"/>
  <c r="T29" i="1"/>
  <c r="T30" i="1" l="1"/>
  <c r="U29" i="1"/>
  <c r="U30" i="1" l="1"/>
  <c r="T31" i="1"/>
  <c r="U31" i="1" l="1"/>
  <c r="T32" i="1"/>
  <c r="T33" i="1" l="1"/>
  <c r="U32" i="1"/>
  <c r="T34" i="1" l="1"/>
  <c r="U33" i="1"/>
  <c r="U34" i="1" l="1"/>
  <c r="Z5" i="1"/>
  <c r="Z6" i="1" l="1"/>
  <c r="AA5" i="1"/>
  <c r="AA6" i="1" l="1"/>
  <c r="Z7" i="1"/>
  <c r="AA7" i="1" l="1"/>
  <c r="Z8" i="1"/>
  <c r="Z9" i="1" l="1"/>
  <c r="AA8" i="1"/>
  <c r="AA9" i="1" l="1"/>
  <c r="Z10" i="1"/>
  <c r="Z11" i="1" l="1"/>
  <c r="AA10" i="1"/>
  <c r="Z12" i="1" l="1"/>
  <c r="AA11" i="1"/>
  <c r="Z13" i="1" l="1"/>
  <c r="AA12" i="1"/>
  <c r="AA13" i="1" l="1"/>
  <c r="Z14" i="1"/>
  <c r="Z15" i="1" l="1"/>
  <c r="AA14" i="1"/>
  <c r="Z16" i="1" l="1"/>
  <c r="AA15" i="1"/>
  <c r="AA16" i="1" l="1"/>
  <c r="Z17" i="1"/>
  <c r="Z18" i="1" l="1"/>
  <c r="AA17" i="1"/>
  <c r="Z19" i="1" l="1"/>
  <c r="AA18" i="1"/>
  <c r="AA19" i="1" l="1"/>
  <c r="Z20" i="1"/>
  <c r="Z21" i="1" l="1"/>
  <c r="AA20" i="1"/>
  <c r="Z22" i="1" l="1"/>
  <c r="AA21" i="1"/>
  <c r="AA22" i="1" l="1"/>
  <c r="Z23" i="1"/>
  <c r="Z24" i="1" l="1"/>
  <c r="AA23" i="1"/>
  <c r="AA24" i="1" l="1"/>
  <c r="Z25" i="1"/>
  <c r="AA25" i="1" l="1"/>
  <c r="Z26" i="1"/>
  <c r="AA26" i="1" l="1"/>
  <c r="Z27" i="1"/>
  <c r="Z28" i="1" l="1"/>
  <c r="AA27" i="1"/>
  <c r="AA28" i="1" l="1"/>
  <c r="Z29" i="1"/>
  <c r="Z30" i="1" l="1"/>
  <c r="AA29" i="1"/>
  <c r="Z31" i="1" l="1"/>
  <c r="AA30" i="1"/>
  <c r="AA31" i="1" l="1"/>
  <c r="Z32" i="1"/>
  <c r="Z33" i="1" l="1"/>
  <c r="AA32" i="1"/>
  <c r="AA33" i="1" l="1"/>
  <c r="Z34" i="1"/>
  <c r="Z35" i="1" l="1"/>
  <c r="AA34" i="1"/>
  <c r="AA35" i="1" l="1"/>
  <c r="AF5" i="1"/>
  <c r="AF6" i="1" l="1"/>
  <c r="AG5" i="1"/>
  <c r="AG6" i="1" l="1"/>
  <c r="AF7" i="1"/>
  <c r="AG7" i="1" l="1"/>
  <c r="AF8" i="1"/>
  <c r="AG8" i="1" l="1"/>
  <c r="AF9" i="1"/>
  <c r="AF10" i="1" l="1"/>
  <c r="AG9" i="1"/>
  <c r="AG10" i="1" l="1"/>
  <c r="AF11" i="1"/>
  <c r="AG11" i="1" l="1"/>
  <c r="AF12" i="1"/>
  <c r="AG12" i="1" l="1"/>
  <c r="AF13" i="1"/>
  <c r="AF14" i="1" l="1"/>
  <c r="AG13" i="1"/>
  <c r="AG14" i="1" l="1"/>
  <c r="AF15" i="1"/>
  <c r="AG15" i="1" l="1"/>
  <c r="AF16" i="1"/>
  <c r="AG16" i="1" l="1"/>
  <c r="AF17" i="1"/>
  <c r="AF18" i="1" l="1"/>
  <c r="AG17" i="1"/>
  <c r="AG18" i="1" l="1"/>
  <c r="AF19" i="1"/>
  <c r="AG19" i="1" l="1"/>
  <c r="AF20" i="1"/>
  <c r="AG20" i="1" l="1"/>
  <c r="AF21" i="1"/>
  <c r="AF22" i="1" l="1"/>
  <c r="AG21" i="1"/>
  <c r="AG22" i="1" l="1"/>
  <c r="AF23" i="1"/>
  <c r="AF24" i="1" l="1"/>
  <c r="AG23" i="1"/>
  <c r="AG24" i="1" l="1"/>
  <c r="AF25" i="1"/>
  <c r="AG25" i="1" l="1"/>
  <c r="AF26" i="1"/>
  <c r="AG26" i="1" l="1"/>
  <c r="AF27" i="1"/>
  <c r="AF28" i="1" l="1"/>
  <c r="AG27" i="1"/>
  <c r="AG28" i="1" l="1"/>
  <c r="AF29" i="1"/>
  <c r="AF30" i="1" l="1"/>
  <c r="AG29" i="1"/>
  <c r="AG30" i="1" l="1"/>
  <c r="AF31" i="1"/>
  <c r="AG31" i="1" l="1"/>
  <c r="AF32" i="1"/>
  <c r="AF33" i="1" l="1"/>
  <c r="AG32" i="1"/>
  <c r="AF34" i="1" l="1"/>
  <c r="AG33" i="1"/>
  <c r="AG34" i="1" l="1"/>
  <c r="AL5" i="1"/>
  <c r="AL6" i="1" l="1"/>
  <c r="AM5" i="1"/>
  <c r="AM6" i="1" l="1"/>
  <c r="AL7" i="1"/>
  <c r="AM7" i="1" l="1"/>
  <c r="AL8" i="1"/>
  <c r="AL9" i="1" l="1"/>
  <c r="AM8" i="1"/>
  <c r="AM9" i="1" l="1"/>
  <c r="AL10" i="1"/>
  <c r="AM10" i="1" l="1"/>
  <c r="AL11" i="1"/>
  <c r="AL12" i="1" l="1"/>
  <c r="AM11" i="1"/>
  <c r="AL13" i="1" l="1"/>
  <c r="AM12" i="1"/>
  <c r="AM13" i="1" l="1"/>
  <c r="AL14" i="1"/>
  <c r="AL15" i="1" l="1"/>
  <c r="AM14" i="1"/>
  <c r="AL16" i="1" l="1"/>
  <c r="AM15" i="1"/>
  <c r="AL17" i="1" l="1"/>
  <c r="AM16" i="1"/>
  <c r="AL18" i="1" l="1"/>
  <c r="AM17" i="1"/>
  <c r="AM18" i="1" l="1"/>
  <c r="AL19" i="1"/>
  <c r="AM19" i="1" l="1"/>
  <c r="AL20" i="1"/>
  <c r="AM20" i="1" l="1"/>
  <c r="AL21" i="1"/>
  <c r="AM21" i="1" l="1"/>
  <c r="AL22" i="1"/>
  <c r="AM22" i="1" l="1"/>
  <c r="AL23" i="1"/>
  <c r="AL24" i="1" l="1"/>
  <c r="AM23" i="1"/>
  <c r="AL25" i="1" l="1"/>
  <c r="AM24" i="1"/>
  <c r="AL26" i="1" l="1"/>
  <c r="AM25" i="1"/>
  <c r="AM26" i="1" l="1"/>
  <c r="AL27" i="1"/>
  <c r="AL28" i="1" l="1"/>
  <c r="AM27" i="1"/>
  <c r="AL29" i="1" l="1"/>
  <c r="AM28" i="1"/>
  <c r="AL30" i="1" l="1"/>
  <c r="AM29" i="1"/>
  <c r="AL31" i="1" l="1"/>
  <c r="AM30" i="1"/>
  <c r="AL32" i="1" l="1"/>
  <c r="AM31" i="1"/>
  <c r="AM32" i="1" l="1"/>
  <c r="AL33" i="1"/>
  <c r="AL34" i="1" l="1"/>
  <c r="AM33" i="1"/>
  <c r="AL35" i="1" l="1"/>
  <c r="AM34" i="1"/>
  <c r="AM35" i="1" l="1"/>
  <c r="AS5" i="1" l="1"/>
  <c r="AS6" i="1" l="1"/>
  <c r="AS7" i="1" l="1"/>
  <c r="AS8" i="1" l="1"/>
  <c r="AS9" i="1" l="1"/>
  <c r="AS10" i="1" l="1"/>
  <c r="AS11" i="1" l="1"/>
  <c r="AS12" i="1" l="1"/>
  <c r="AS13" i="1" l="1"/>
  <c r="AS14" i="1" l="1"/>
  <c r="AS15" i="1" l="1"/>
  <c r="AS16" i="1" l="1"/>
  <c r="AS17" i="1" l="1"/>
  <c r="AS18" i="1"/>
  <c r="AS19" i="1" l="1"/>
  <c r="AS21" i="1" l="1"/>
  <c r="AS20" i="1"/>
  <c r="AR22" i="1" l="1"/>
  <c r="AR23" i="1" l="1"/>
  <c r="AS22" i="1"/>
  <c r="AS23" i="1" l="1"/>
  <c r="AR24" i="1"/>
  <c r="AR25" i="1" l="1"/>
  <c r="AS24" i="1"/>
  <c r="AS25" i="1" l="1"/>
  <c r="AR26" i="1"/>
  <c r="AR27" i="1" l="1"/>
  <c r="AS26" i="1"/>
  <c r="AS27" i="1" l="1"/>
  <c r="AR28" i="1"/>
  <c r="AR29" i="1" l="1"/>
  <c r="AS28" i="1"/>
  <c r="AS29" i="1" l="1"/>
  <c r="AR30" i="1"/>
  <c r="AR31" i="1" l="1"/>
  <c r="AS30" i="1"/>
  <c r="AS31" i="1" l="1"/>
  <c r="AR32" i="1"/>
  <c r="AR33" i="1" l="1"/>
  <c r="AS32" i="1"/>
  <c r="AS33" i="1" l="1"/>
  <c r="AR34" i="1"/>
  <c r="AR35" i="1" l="1"/>
  <c r="AS34" i="1"/>
  <c r="AS35" i="1" l="1"/>
  <c r="AX5" i="1"/>
  <c r="AX6" i="1" l="1"/>
  <c r="AY5" i="1"/>
  <c r="AY6" i="1" l="1"/>
  <c r="AX7" i="1"/>
  <c r="AY7" i="1" l="1"/>
  <c r="AX8" i="1"/>
  <c r="AX9" i="1" l="1"/>
  <c r="AY8" i="1"/>
  <c r="AY9" i="1" l="1"/>
  <c r="AX10" i="1"/>
  <c r="AX11" i="1" l="1"/>
  <c r="AY10" i="1"/>
  <c r="AX12" i="1" l="1"/>
  <c r="AY11" i="1"/>
  <c r="AY12" i="1" l="1"/>
  <c r="AX13" i="1"/>
  <c r="AY13" i="1" l="1"/>
  <c r="AX14" i="1"/>
  <c r="AX15" i="1" l="1"/>
  <c r="AY14" i="1"/>
  <c r="AY15" i="1" l="1"/>
  <c r="AX16" i="1"/>
  <c r="AY16" i="1" l="1"/>
  <c r="AX17" i="1"/>
  <c r="AX18" i="1" l="1"/>
  <c r="AY17" i="1"/>
  <c r="AX19" i="1" l="1"/>
  <c r="AY18" i="1"/>
  <c r="AY19" i="1" l="1"/>
  <c r="AX20" i="1"/>
  <c r="AX21" i="1" l="1"/>
  <c r="AY20" i="1"/>
  <c r="AX22" i="1" l="1"/>
  <c r="AY21" i="1"/>
  <c r="AX23" i="1" l="1"/>
  <c r="AY22" i="1"/>
  <c r="AX24" i="1" l="1"/>
  <c r="AY23" i="1"/>
  <c r="AY24" i="1" l="1"/>
  <c r="AX25" i="1"/>
  <c r="AY25" i="1" l="1"/>
  <c r="AX26" i="1"/>
  <c r="AY26" i="1" l="1"/>
  <c r="AX27" i="1"/>
  <c r="AY27" i="1" l="1"/>
  <c r="AX28" i="1"/>
  <c r="AX29" i="1" l="1"/>
  <c r="AY28" i="1"/>
  <c r="AX30" i="1" l="1"/>
  <c r="AY29" i="1"/>
  <c r="AX31" i="1" l="1"/>
  <c r="AY30" i="1"/>
  <c r="AX32" i="1" l="1"/>
  <c r="AY31" i="1"/>
  <c r="AY32" i="1" l="1"/>
  <c r="AX33" i="1"/>
  <c r="AY33" i="1" l="1"/>
  <c r="AX34" i="1"/>
  <c r="AY34" i="1" l="1"/>
  <c r="BD5" i="1"/>
  <c r="BD6" i="1" l="1"/>
  <c r="BE5" i="1"/>
  <c r="BE6" i="1" l="1"/>
  <c r="BD7" i="1"/>
  <c r="BE7" i="1" l="1"/>
  <c r="BD8" i="1"/>
  <c r="BD9" i="1" l="1"/>
  <c r="BE8" i="1"/>
  <c r="BE9" i="1" l="1"/>
  <c r="BD10" i="1"/>
  <c r="BD11" i="1" l="1"/>
  <c r="BE10" i="1"/>
  <c r="BE11" i="1" l="1"/>
  <c r="BD12" i="1"/>
  <c r="BD13" i="1" l="1"/>
  <c r="BE12" i="1"/>
  <c r="BE13" i="1" l="1"/>
  <c r="BD14" i="1"/>
  <c r="BD15" i="1" l="1"/>
  <c r="BE14" i="1"/>
  <c r="BE15" i="1" l="1"/>
  <c r="BD16" i="1"/>
  <c r="BD17" i="1" l="1"/>
  <c r="BE16" i="1"/>
  <c r="BE17" i="1" l="1"/>
  <c r="BD18" i="1"/>
  <c r="BD19" i="1" l="1"/>
  <c r="BE18" i="1"/>
  <c r="BE19" i="1" l="1"/>
  <c r="BD20" i="1"/>
  <c r="BD21" i="1" l="1"/>
  <c r="BE20" i="1"/>
  <c r="BE21" i="1" l="1"/>
  <c r="BD22" i="1"/>
  <c r="BD23" i="1" l="1"/>
  <c r="BE22" i="1"/>
  <c r="BE23" i="1" l="1"/>
  <c r="BD24" i="1"/>
  <c r="BD25" i="1" l="1"/>
  <c r="BE24" i="1"/>
  <c r="BE25" i="1" l="1"/>
  <c r="BD26" i="1"/>
  <c r="BD27" i="1" l="1"/>
  <c r="BE26" i="1"/>
  <c r="BE27" i="1" l="1"/>
  <c r="BD28" i="1"/>
  <c r="BD29" i="1" l="1"/>
  <c r="BE28" i="1"/>
  <c r="BE29" i="1" l="1"/>
  <c r="BD30" i="1"/>
  <c r="BD31" i="1" l="1"/>
  <c r="BE30" i="1"/>
  <c r="BE31" i="1" l="1"/>
  <c r="BD32" i="1"/>
  <c r="BD33" i="1" l="1"/>
  <c r="BE32" i="1"/>
  <c r="BE33" i="1" l="1"/>
  <c r="BD34" i="1"/>
  <c r="BD35" i="1" l="1"/>
  <c r="BE34" i="1"/>
  <c r="BE35" i="1" l="1"/>
  <c r="BJ5" i="1"/>
  <c r="BJ6" i="1" l="1"/>
  <c r="BK5" i="1"/>
  <c r="BK6" i="1" l="1"/>
  <c r="BJ7" i="1"/>
  <c r="BJ8" i="1" l="1"/>
  <c r="BK7" i="1"/>
  <c r="BK8" i="1" l="1"/>
  <c r="BJ9" i="1"/>
  <c r="BJ10" i="1" l="1"/>
  <c r="BK9" i="1"/>
  <c r="BK10" i="1" l="1"/>
  <c r="BJ11" i="1"/>
  <c r="BK11" i="1" l="1"/>
  <c r="BJ12" i="1"/>
  <c r="BK12" i="1" l="1"/>
  <c r="BJ13" i="1"/>
  <c r="BK13" i="1" l="1"/>
  <c r="BJ14" i="1"/>
  <c r="BJ15" i="1" l="1"/>
  <c r="BK14" i="1"/>
  <c r="BJ16" i="1" l="1"/>
  <c r="BK15" i="1"/>
  <c r="BJ17" i="1" l="1"/>
  <c r="BK16" i="1"/>
  <c r="BK17" i="1" l="1"/>
  <c r="BJ18" i="1"/>
  <c r="BK18" i="1" l="1"/>
  <c r="BJ19" i="1"/>
  <c r="BK19" i="1" l="1"/>
  <c r="BJ20" i="1"/>
  <c r="BK20" i="1" l="1"/>
  <c r="BJ21" i="1"/>
  <c r="BK21" i="1" l="1"/>
  <c r="BJ22" i="1"/>
  <c r="BJ23" i="1" l="1"/>
  <c r="BK22" i="1"/>
  <c r="BK23" i="1" l="1"/>
  <c r="BJ24" i="1"/>
  <c r="BK24" i="1" l="1"/>
  <c r="BJ25" i="1"/>
  <c r="BJ26" i="1" l="1"/>
  <c r="BK25" i="1"/>
  <c r="BJ27" i="1" l="1"/>
  <c r="BK26" i="1"/>
  <c r="BK27" i="1" l="1"/>
  <c r="BJ28" i="1"/>
  <c r="BJ29" i="1" l="1"/>
  <c r="BK28" i="1"/>
  <c r="BK29" i="1" l="1"/>
  <c r="BJ30" i="1"/>
  <c r="BK30" i="1" l="1"/>
  <c r="BJ31" i="1"/>
  <c r="BK31" i="1" l="1"/>
  <c r="BJ32" i="1"/>
  <c r="BK32" i="1" l="1"/>
  <c r="BJ33" i="1"/>
  <c r="BK33" i="1" l="1"/>
  <c r="BJ34" i="1"/>
  <c r="BK34" i="1" l="1"/>
  <c r="BP5" i="1"/>
  <c r="BQ5" i="1" s="1"/>
  <c r="BP6" i="1" l="1"/>
  <c r="BQ6" i="1" s="1"/>
  <c r="BP7" i="1" l="1"/>
  <c r="BQ7" i="1" s="1"/>
  <c r="BP8" i="1" l="1"/>
  <c r="BQ8" i="1" s="1"/>
  <c r="BP9" i="1" l="1"/>
  <c r="BQ9" i="1" s="1"/>
  <c r="BP10" i="1" l="1"/>
  <c r="BQ10" i="1" s="1"/>
  <c r="BP11" i="1" l="1"/>
  <c r="BQ11" i="1" s="1"/>
  <c r="BP12" i="1" l="1"/>
  <c r="BQ12" i="1" s="1"/>
  <c r="BP13" i="1" l="1"/>
  <c r="BQ13" i="1" s="1"/>
  <c r="BP14" i="1" l="1"/>
  <c r="BQ14" i="1" s="1"/>
  <c r="BP15" i="1" l="1"/>
  <c r="BQ15" i="1" s="1"/>
  <c r="BP16" i="1" l="1"/>
  <c r="BQ16" i="1" s="1"/>
  <c r="BP17" i="1" l="1"/>
  <c r="BQ17" i="1" s="1"/>
  <c r="BP18" i="1" l="1"/>
  <c r="BQ18" i="1" s="1"/>
  <c r="BP19" i="1" l="1"/>
  <c r="BQ19" i="1" s="1"/>
  <c r="BP20" i="1" l="1"/>
  <c r="BQ20" i="1" s="1"/>
  <c r="BP21" i="1" l="1"/>
  <c r="BQ21" i="1" s="1"/>
  <c r="BP22" i="1" l="1"/>
  <c r="BQ22" i="1" s="1"/>
  <c r="BP23" i="1" l="1"/>
  <c r="BQ23" i="1" s="1"/>
  <c r="BP24" i="1" l="1"/>
  <c r="BQ24" i="1" s="1"/>
  <c r="BP25" i="1" l="1"/>
  <c r="BQ25" i="1" s="1"/>
  <c r="BP26" i="1" l="1"/>
  <c r="BQ26" i="1" s="1"/>
  <c r="BP27" i="1" l="1"/>
  <c r="BQ27" i="1" s="1"/>
  <c r="BP28" i="1" l="1"/>
  <c r="BP29" i="1" l="1"/>
  <c r="BQ28" i="1"/>
  <c r="BQ29" i="1" l="1"/>
  <c r="BP30" i="1"/>
  <c r="BP31" i="1" l="1"/>
  <c r="BQ30" i="1"/>
  <c r="BQ31" i="1" l="1"/>
  <c r="BP32" i="1"/>
  <c r="BP33" i="1" l="1"/>
  <c r="BQ32" i="1"/>
  <c r="BQ33" i="1" l="1"/>
  <c r="BP34" i="1"/>
  <c r="BP35" i="1" l="1"/>
  <c r="BQ35" i="1" s="1"/>
  <c r="BQ34" i="1"/>
</calcChain>
</file>

<file path=xl/sharedStrings.xml><?xml version="1.0" encoding="utf-8"?>
<sst xmlns="http://schemas.openxmlformats.org/spreadsheetml/2006/main" count="514" uniqueCount="457">
  <si>
    <t>RM</t>
  </si>
  <si>
    <t>Bio</t>
  </si>
  <si>
    <t>WS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</si>
  <si>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</si>
  <si>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</si>
  <si>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</si>
  <si>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</si>
  <si>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</si>
  <si>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</si>
  <si>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</si>
  <si>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</si>
  <si>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</si>
  <si>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Maifeiertag</t>
  </si>
  <si>
    <t>Pfingstmontag</t>
  </si>
  <si>
    <t>Fronleichnam</t>
  </si>
  <si>
    <t>Tag d. Dt. Einheit</t>
  </si>
  <si>
    <t>Allerheiligen</t>
  </si>
  <si>
    <t>1. Weihnachtstag</t>
  </si>
  <si>
    <t>Heiligabend</t>
  </si>
  <si>
    <t>Bioabfall</t>
  </si>
  <si>
    <t>Wertstoffe</t>
  </si>
  <si>
    <t>Kommunaler Servicebetrieb Datteln - KSD</t>
  </si>
  <si>
    <t>Emscher-Lippe-Straße 12, 45711 Datteln</t>
  </si>
  <si>
    <t>Telefon: 02363/107-615</t>
  </si>
  <si>
    <t>E-Mail: ksd@stadt-datteln.de</t>
  </si>
  <si>
    <t>Telefax: 02363/107-629</t>
  </si>
  <si>
    <t>AP</t>
  </si>
  <si>
    <t>RM:</t>
  </si>
  <si>
    <t>Restmüll</t>
  </si>
  <si>
    <t>Bio:</t>
  </si>
  <si>
    <t>AP:</t>
  </si>
  <si>
    <t>Altpapier</t>
  </si>
  <si>
    <t>WS:</t>
  </si>
  <si>
    <t>Januar</t>
  </si>
  <si>
    <t>Februar</t>
  </si>
  <si>
    <t>März</t>
  </si>
  <si>
    <t>Neujahr</t>
  </si>
  <si>
    <t>W</t>
  </si>
  <si>
    <t xml:space="preserve">W: </t>
  </si>
  <si>
    <t>Bezirknummer Restmüll</t>
  </si>
  <si>
    <t>Bezirknummer Altpapier</t>
  </si>
  <si>
    <t>Bezirknummer  Bioabfall</t>
  </si>
  <si>
    <t>Bezirknummer Wertstoffe</t>
  </si>
  <si>
    <t>Weihnachtsbaumabfuhr</t>
  </si>
  <si>
    <t>Straße</t>
  </si>
  <si>
    <t xml:space="preserve"> Bezirknummer</t>
  </si>
  <si>
    <t xml:space="preserve">Agnesstraße </t>
  </si>
  <si>
    <t xml:space="preserve">Ahsener Allee </t>
  </si>
  <si>
    <t>Ahsener Straße HNr. 1 - 59 (ungerade)</t>
  </si>
  <si>
    <t>Ahsener Straße HNr. 113 - 161 (ungerade)</t>
  </si>
  <si>
    <t>Ahsener Straße HNr. 8 - 32 (gerade)</t>
  </si>
  <si>
    <t>Ahsener Straße HNr. 90 - 130 (gerade); HNr. 191 - 261</t>
  </si>
  <si>
    <t xml:space="preserve">Albertstraße </t>
  </si>
  <si>
    <t xml:space="preserve">Alfons-Deitermann-Straße </t>
  </si>
  <si>
    <t xml:space="preserve">Alfredstraße </t>
  </si>
  <si>
    <t>Almastraße</t>
  </si>
  <si>
    <t xml:space="preserve">Alsenstraße </t>
  </si>
  <si>
    <t xml:space="preserve">Alte Freiheit </t>
  </si>
  <si>
    <t xml:space="preserve">Alte Hagemer Landstraße </t>
  </si>
  <si>
    <t xml:space="preserve">Alter Postweg </t>
  </si>
  <si>
    <t>Am Alten Busch</t>
  </si>
  <si>
    <t>Am Alten Stadion</t>
  </si>
  <si>
    <t xml:space="preserve">Am Bahnhof </t>
  </si>
  <si>
    <t xml:space="preserve">Am Breiten Teich </t>
  </si>
  <si>
    <t xml:space="preserve">Am Bunhövel </t>
  </si>
  <si>
    <t>Am Dattelner Meer</t>
  </si>
  <si>
    <t xml:space="preserve">Am Dümmerbach </t>
  </si>
  <si>
    <t xml:space="preserve">Am Gerneberg </t>
  </si>
  <si>
    <t xml:space="preserve">Am Graben </t>
  </si>
  <si>
    <t xml:space="preserve">Am Holtgraben </t>
  </si>
  <si>
    <t xml:space="preserve">Am Hülsloh </t>
  </si>
  <si>
    <t xml:space="preserve">Am Leinpfad </t>
  </si>
  <si>
    <t>Am Mühlenbach</t>
  </si>
  <si>
    <t xml:space="preserve">Am Sanddreisch </t>
  </si>
  <si>
    <t xml:space="preserve">Am Schemm </t>
  </si>
  <si>
    <t>Am Schwarzbach</t>
  </si>
  <si>
    <t>Am Sutumer Graben</t>
  </si>
  <si>
    <t>Amandusstraße HNr. 1 - 17</t>
  </si>
  <si>
    <t>Amandusstraße HNr. 19 - 61</t>
  </si>
  <si>
    <t>Amtshausstraße</t>
  </si>
  <si>
    <t xml:space="preserve">An der Amandusbrücke </t>
  </si>
  <si>
    <t xml:space="preserve">An der Finheide </t>
  </si>
  <si>
    <t>An der Josefkirche</t>
  </si>
  <si>
    <t xml:space="preserve">An der Kapelle </t>
  </si>
  <si>
    <t xml:space="preserve">An der Linde </t>
  </si>
  <si>
    <t>An der Losheide</t>
  </si>
  <si>
    <t xml:space="preserve">An der Mühle </t>
  </si>
  <si>
    <t xml:space="preserve">An der Schwakenburg </t>
  </si>
  <si>
    <t>Ankerweg</t>
  </si>
  <si>
    <t xml:space="preserve">Annastraße </t>
  </si>
  <si>
    <t xml:space="preserve">Anton-Jansen-Straße </t>
  </si>
  <si>
    <t xml:space="preserve">Arnoldstraße </t>
  </si>
  <si>
    <t xml:space="preserve">Asternweg </t>
  </si>
  <si>
    <t xml:space="preserve">Auf dem Bonnheck </t>
  </si>
  <si>
    <t>Auf dem Mersch</t>
  </si>
  <si>
    <t xml:space="preserve">Auf der Heide </t>
  </si>
  <si>
    <t xml:space="preserve">August-Becker-Straße </t>
  </si>
  <si>
    <t xml:space="preserve">August-Schmidt-Ring </t>
  </si>
  <si>
    <t xml:space="preserve">Bahnhofstraße </t>
  </si>
  <si>
    <t xml:space="preserve">Barbarastraße </t>
  </si>
  <si>
    <t xml:space="preserve">Becklemer Weg </t>
  </si>
  <si>
    <t>Beethovenplatz</t>
  </si>
  <si>
    <t xml:space="preserve">Beisenkampstraße </t>
  </si>
  <si>
    <t>Bergmeisterstraße</t>
  </si>
  <si>
    <t>Berliner Straße</t>
  </si>
  <si>
    <t xml:space="preserve">Bernhardstraße </t>
  </si>
  <si>
    <t>Bitschstraße</t>
  </si>
  <si>
    <t>Blumenweg</t>
  </si>
  <si>
    <t xml:space="preserve">Böckenheckstraße </t>
  </si>
  <si>
    <t xml:space="preserve">Bockumer Straße </t>
  </si>
  <si>
    <t xml:space="preserve">Bodostraße </t>
  </si>
  <si>
    <t>Bogenweg</t>
  </si>
  <si>
    <t>Brahmsstraße</t>
  </si>
  <si>
    <t>Bredder Weg</t>
  </si>
  <si>
    <t>Breiter Weg</t>
  </si>
  <si>
    <t>Bruchstraße</t>
  </si>
  <si>
    <t xml:space="preserve">Brückenstraße </t>
  </si>
  <si>
    <t>Brucknerstraße</t>
  </si>
  <si>
    <t>Buchenstraße</t>
  </si>
  <si>
    <t xml:space="preserve">Bülowstraße 2 - 70, 71, 75, 79, 81, 83 </t>
  </si>
  <si>
    <t>Bülowstraße HNr. 72, 80, 84 - 141</t>
  </si>
  <si>
    <t xml:space="preserve">Burgenlandstraße </t>
  </si>
  <si>
    <t xml:space="preserve">Buschweg </t>
  </si>
  <si>
    <t xml:space="preserve">Butterort </t>
  </si>
  <si>
    <t>Carl-Gastreich-Straße</t>
  </si>
  <si>
    <t>Castroper Straße HNr. 11 - 43 (ungerade)</t>
  </si>
  <si>
    <t>Castroper Straße HNr. 159a - 221 (ungerade)</t>
  </si>
  <si>
    <t>Castroper Straße HNr. 194 - 240 (gerade)</t>
  </si>
  <si>
    <t>Castroper Straße HNr. 2 - 46 (gerade)</t>
  </si>
  <si>
    <t xml:space="preserve">Castroper Straße HNr. 241 - 398 </t>
  </si>
  <si>
    <t>Castroper Straße HNr. 50 - 182 (gerade)</t>
  </si>
  <si>
    <t>Castroper Straße HNr. 51 - 99 (ungerade)</t>
  </si>
  <si>
    <t xml:space="preserve">Christophstraße </t>
  </si>
  <si>
    <t xml:space="preserve">Clemens-Dickhöfer-Weg </t>
  </si>
  <si>
    <t xml:space="preserve">Dahlienweg </t>
  </si>
  <si>
    <t>Dahlstraße HNr. 119 - 180</t>
  </si>
  <si>
    <t>Dahlstraße HNr. 2 - 35, 40</t>
  </si>
  <si>
    <t>Dahlstraße HNr. 37 - 47</t>
  </si>
  <si>
    <t>Danziger Straße</t>
  </si>
  <si>
    <t xml:space="preserve">Deipenwinkel </t>
  </si>
  <si>
    <t xml:space="preserve">Die Teipe </t>
  </si>
  <si>
    <t xml:space="preserve">Dietrich-Bonhoeffer-Straße </t>
  </si>
  <si>
    <t xml:space="preserve">Dietrichstraße </t>
  </si>
  <si>
    <t>Dortmunder Straße HNr. 1 - 151</t>
  </si>
  <si>
    <t>Dortmunder Straße HNr. 160, 184</t>
  </si>
  <si>
    <t>Dortmunder Straße HNr. 173 - 191 (ungerade)</t>
  </si>
  <si>
    <t xml:space="preserve">Dr.-Friedrich-Steiner-Straße </t>
  </si>
  <si>
    <t xml:space="preserve">Dr.-Klausener-Straße </t>
  </si>
  <si>
    <t xml:space="preserve">Drievener Weg </t>
  </si>
  <si>
    <t>Drosselweg</t>
  </si>
  <si>
    <t>Droste-Hülshoff-Straße</t>
  </si>
  <si>
    <t>Dümmerstraße</t>
  </si>
  <si>
    <t>Düppelstraße HNr. 1 - 6</t>
  </si>
  <si>
    <t xml:space="preserve">Düppelstraße HNr. 29 + 30 </t>
  </si>
  <si>
    <t xml:space="preserve">Eichenstraße </t>
  </si>
  <si>
    <t>Eisenbahnstraße</t>
  </si>
  <si>
    <t xml:space="preserve">Elisabeth-Selbert-Straße </t>
  </si>
  <si>
    <t>Elisabethstraße</t>
  </si>
  <si>
    <t xml:space="preserve">Emmanuel-von-Ketteler-Straße </t>
  </si>
  <si>
    <t xml:space="preserve">Emscher-Lippe-Straße </t>
  </si>
  <si>
    <t xml:space="preserve">Erlenkamp </t>
  </si>
  <si>
    <t xml:space="preserve">Eugenstraße </t>
  </si>
  <si>
    <t xml:space="preserve">Eupener Straße </t>
  </si>
  <si>
    <t xml:space="preserve">Fährlevener Weg </t>
  </si>
  <si>
    <t xml:space="preserve">Fallstraße </t>
  </si>
  <si>
    <t xml:space="preserve">Fasanenweg </t>
  </si>
  <si>
    <t xml:space="preserve">Flassheide </t>
  </si>
  <si>
    <t xml:space="preserve">Flotowstraße </t>
  </si>
  <si>
    <t xml:space="preserve">Frankfurter Straße </t>
  </si>
  <si>
    <t xml:space="preserve">Fränskamp </t>
  </si>
  <si>
    <t xml:space="preserve">Franzstraße </t>
  </si>
  <si>
    <t xml:space="preserve">Friedastraße </t>
  </si>
  <si>
    <t xml:space="preserve">Friedhofstraße </t>
  </si>
  <si>
    <t>Friedrich-Ebert-Straße HNr. 129 - 282</t>
  </si>
  <si>
    <t>Friedrich-Ebert-Straße HNr. 287 - 297</t>
  </si>
  <si>
    <t>Friedrich-Ebert-Straße HNr. 3 - 88</t>
  </si>
  <si>
    <t>Friedrichstraße</t>
  </si>
  <si>
    <t>Friedrich-von-Bodelschwingh-Straße</t>
  </si>
  <si>
    <t xml:space="preserve">Fritz-Reuter-Weg </t>
  </si>
  <si>
    <t xml:space="preserve">Fuchskuhle </t>
  </si>
  <si>
    <t xml:space="preserve">Fuhlenstraße </t>
  </si>
  <si>
    <t xml:space="preserve">Furtwänglerstraße </t>
  </si>
  <si>
    <t xml:space="preserve">Genthiner Straße </t>
  </si>
  <si>
    <t xml:space="preserve">Georgstraße </t>
  </si>
  <si>
    <t>Geranienweg</t>
  </si>
  <si>
    <t xml:space="preserve">Gerhardstraße </t>
  </si>
  <si>
    <t>Gertrudenstraße HNr. 1 - 26</t>
  </si>
  <si>
    <t>Gertrudenstraße HNr. 30 - 45</t>
  </si>
  <si>
    <t>Geschwister-Tenkhoff-Straße</t>
  </si>
  <si>
    <t xml:space="preserve">Glückaufstraße </t>
  </si>
  <si>
    <t xml:space="preserve">Goethestraße </t>
  </si>
  <si>
    <t xml:space="preserve">Gottlieb-Daimler-Straße </t>
  </si>
  <si>
    <t xml:space="preserve">Grenzmarkstraße </t>
  </si>
  <si>
    <t>Grüner Weg HNr. 1 - 67 (ungerade)</t>
  </si>
  <si>
    <t>Grüner Weg HNr. 2 - 60 (gerade)</t>
  </si>
  <si>
    <t>Gustav-Heinemann-Straße</t>
  </si>
  <si>
    <t>Hachhausener Straße HNr. 152 - 214</t>
  </si>
  <si>
    <t>Hafenstraße HNr. 2 - 30</t>
  </si>
  <si>
    <t>Hafenstraße HNr. 76 - 135</t>
  </si>
  <si>
    <t>Hagemer Binsenweide</t>
  </si>
  <si>
    <t xml:space="preserve">Hagemer Kirchweg </t>
  </si>
  <si>
    <t>Halterner Straße</t>
  </si>
  <si>
    <t xml:space="preserve">Händelstraße </t>
  </si>
  <si>
    <t xml:space="preserve">Hans-Böckler-Straße </t>
  </si>
  <si>
    <t xml:space="preserve">Hans-Sachs-Straße </t>
  </si>
  <si>
    <t xml:space="preserve">Haydnstraße </t>
  </si>
  <si>
    <t xml:space="preserve">Hedwigstraße </t>
  </si>
  <si>
    <t xml:space="preserve">Heibeckstraße 2 - 23, 27, 29 </t>
  </si>
  <si>
    <t>Heibeckstraße HNr. 24 - 30 (gerade)</t>
  </si>
  <si>
    <t xml:space="preserve">Heidgartenweg </t>
  </si>
  <si>
    <t xml:space="preserve">Heinrich-Hahne-Weg </t>
  </si>
  <si>
    <t xml:space="preserve">Heinrich-Heine-Straße </t>
  </si>
  <si>
    <t xml:space="preserve">Heinrich-Holtkamp-Straße </t>
  </si>
  <si>
    <t xml:space="preserve">Heinrichstraße </t>
  </si>
  <si>
    <t xml:space="preserve">Helenenstraße </t>
  </si>
  <si>
    <t xml:space="preserve">Helene-Weber-Straße </t>
  </si>
  <si>
    <t>Herdieckstraße</t>
  </si>
  <si>
    <t>Hermann-Löns-Weg</t>
  </si>
  <si>
    <t xml:space="preserve">Hermannstraße </t>
  </si>
  <si>
    <t xml:space="preserve">Hilgenkamp </t>
  </si>
  <si>
    <t xml:space="preserve">Hochfeld </t>
  </si>
  <si>
    <t xml:space="preserve">Hochstraße </t>
  </si>
  <si>
    <t xml:space="preserve">Hohe Straße </t>
  </si>
  <si>
    <t>Holtbredde</t>
  </si>
  <si>
    <t xml:space="preserve">Horneburger Straße </t>
  </si>
  <si>
    <t xml:space="preserve">Höttingstraße </t>
  </si>
  <si>
    <t xml:space="preserve">Hubertusweg </t>
  </si>
  <si>
    <t>Im Bollwerk</t>
  </si>
  <si>
    <t>Im Brauck</t>
  </si>
  <si>
    <t xml:space="preserve">Im Busch </t>
  </si>
  <si>
    <t xml:space="preserve">Im Dahlenkamp </t>
  </si>
  <si>
    <t xml:space="preserve">Im Finkenbrink </t>
  </si>
  <si>
    <t>Im Haferkamp</t>
  </si>
  <si>
    <t xml:space="preserve">Im Kuhkamp </t>
  </si>
  <si>
    <t>Im Löringhof</t>
  </si>
  <si>
    <t xml:space="preserve">Im Orot </t>
  </si>
  <si>
    <t xml:space="preserve">Im Ort </t>
  </si>
  <si>
    <t>Im Overkamp</t>
  </si>
  <si>
    <t xml:space="preserve">Im Sattelkamp </t>
  </si>
  <si>
    <t xml:space="preserve">Im Steinacker </t>
  </si>
  <si>
    <t xml:space="preserve">Im Teifeld </t>
  </si>
  <si>
    <t>Im Timpen</t>
  </si>
  <si>
    <t xml:space="preserve">Im Wäldchen </t>
  </si>
  <si>
    <t xml:space="preserve">Im Wehling </t>
  </si>
  <si>
    <t xml:space="preserve">Im Weingarten </t>
  </si>
  <si>
    <t>Im Westerkamp</t>
  </si>
  <si>
    <t xml:space="preserve">Im Winkel </t>
  </si>
  <si>
    <t xml:space="preserve">In den Birken </t>
  </si>
  <si>
    <t xml:space="preserve">In den Erlen </t>
  </si>
  <si>
    <t xml:space="preserve">In den Hofwiesen </t>
  </si>
  <si>
    <t>In den Rehwiesen</t>
  </si>
  <si>
    <t xml:space="preserve">In den Stämmen </t>
  </si>
  <si>
    <t>In den Stämmen 12</t>
  </si>
  <si>
    <t>In den Wellen</t>
  </si>
  <si>
    <t>In der Bredde</t>
  </si>
  <si>
    <t xml:space="preserve">In der Hachheide </t>
  </si>
  <si>
    <t xml:space="preserve">In der Heide </t>
  </si>
  <si>
    <t xml:space="preserve">In der Weide </t>
  </si>
  <si>
    <t>Inastraße</t>
  </si>
  <si>
    <t>Industriestraße</t>
  </si>
  <si>
    <t xml:space="preserve">Isoldestraße </t>
  </si>
  <si>
    <t>Johannesstraße</t>
  </si>
  <si>
    <t>Johann-Sebastian-Bach-Straße</t>
  </si>
  <si>
    <t>Johann-Strauß-Straße</t>
  </si>
  <si>
    <t xml:space="preserve">Josefstraße </t>
  </si>
  <si>
    <t>Kanalweg</t>
  </si>
  <si>
    <t>Kardinal-von-Galen-Straße</t>
  </si>
  <si>
    <t xml:space="preserve">Karlstraße </t>
  </si>
  <si>
    <t xml:space="preserve">Kehrwinkel </t>
  </si>
  <si>
    <t xml:space="preserve">Kiesenbrink </t>
  </si>
  <si>
    <t xml:space="preserve">Kirchstraße </t>
  </si>
  <si>
    <t>Klemensstraße</t>
  </si>
  <si>
    <t xml:space="preserve">Klosterner Weg </t>
  </si>
  <si>
    <t xml:space="preserve">Klosterstraße </t>
  </si>
  <si>
    <t xml:space="preserve">Knappenstraße </t>
  </si>
  <si>
    <t xml:space="preserve">Kolonialstraße </t>
  </si>
  <si>
    <t>Kolpingstraße</t>
  </si>
  <si>
    <t>Konrad-Adenauer-Straße</t>
  </si>
  <si>
    <t xml:space="preserve">Koppelwiese </t>
  </si>
  <si>
    <t>Körtlingstraße</t>
  </si>
  <si>
    <t>Kreuzstraße HNr. 1 - 24</t>
  </si>
  <si>
    <t>Kreuzstraße HNr. 33 - 88</t>
  </si>
  <si>
    <t>Krumme Straße</t>
  </si>
  <si>
    <t>Kruppstraße</t>
  </si>
  <si>
    <t>Künnekestraße</t>
  </si>
  <si>
    <t>Kurze Straße</t>
  </si>
  <si>
    <t>Leharstraße</t>
  </si>
  <si>
    <t xml:space="preserve">Linckestraße </t>
  </si>
  <si>
    <t>Lippestraße</t>
  </si>
  <si>
    <t xml:space="preserve">Lloydstraße </t>
  </si>
  <si>
    <t xml:space="preserve">Lohstraße </t>
  </si>
  <si>
    <t xml:space="preserve">Lohweg </t>
  </si>
  <si>
    <t xml:space="preserve">Löringhofstraße </t>
  </si>
  <si>
    <t>Lortzingstraße</t>
  </si>
  <si>
    <t>Ludwig-Uhland-Straße</t>
  </si>
  <si>
    <t xml:space="preserve">Luisenstraße </t>
  </si>
  <si>
    <t xml:space="preserve">Lutherplatz </t>
  </si>
  <si>
    <t xml:space="preserve">Mahlenburger Weg </t>
  </si>
  <si>
    <t>Mahlerstraße</t>
  </si>
  <si>
    <t>Marga-Meusel-Straße</t>
  </si>
  <si>
    <t xml:space="preserve">Margaretenstraße </t>
  </si>
  <si>
    <t xml:space="preserve">Marienstraße </t>
  </si>
  <si>
    <t>Markfelder Straße</t>
  </si>
  <si>
    <t xml:space="preserve">Markscheiderstraße </t>
  </si>
  <si>
    <t xml:space="preserve">Marktstraße </t>
  </si>
  <si>
    <t xml:space="preserve">Martin-Luther-Straße </t>
  </si>
  <si>
    <t>Meckinghover Weg</t>
  </si>
  <si>
    <t>Meisterweg</t>
  </si>
  <si>
    <t xml:space="preserve">Memellandstraße </t>
  </si>
  <si>
    <t xml:space="preserve">Millöckerstraße </t>
  </si>
  <si>
    <t>Mittelstraße</t>
  </si>
  <si>
    <t>Möllerskamp HNr. 1 - 59</t>
  </si>
  <si>
    <t>Möllerskamp HNr. 69 - 87</t>
  </si>
  <si>
    <t xml:space="preserve">Mozartstraße </t>
  </si>
  <si>
    <t xml:space="preserve">Mühlenrottstraße </t>
  </si>
  <si>
    <t>Münchener Straße</t>
  </si>
  <si>
    <t xml:space="preserve">Münsterstraße </t>
  </si>
  <si>
    <t>Nelkenweg</t>
  </si>
  <si>
    <t xml:space="preserve">Neue Straße </t>
  </si>
  <si>
    <t>Neuer Kamp</t>
  </si>
  <si>
    <t>Neuer Weg</t>
  </si>
  <si>
    <t xml:space="preserve">Neumarkt </t>
  </si>
  <si>
    <t xml:space="preserve">Nonnenrott </t>
  </si>
  <si>
    <t xml:space="preserve">Nürnberger Straße </t>
  </si>
  <si>
    <t xml:space="preserve">Oelmühlenweg </t>
  </si>
  <si>
    <t xml:space="preserve">Offenbachstraße </t>
  </si>
  <si>
    <t>Ohmstraße</t>
  </si>
  <si>
    <t xml:space="preserve">Olfener Straße </t>
  </si>
  <si>
    <t xml:space="preserve">Orffstraße </t>
  </si>
  <si>
    <t>Ostlevener Weg HNr. 25 - 30</t>
  </si>
  <si>
    <t>Ostlevener Weg HNr. 4 - 19</t>
  </si>
  <si>
    <t>Ostring HNr. 1 - 41 (ungerade)</t>
  </si>
  <si>
    <t>Ostring HNr. 108 - 112</t>
  </si>
  <si>
    <t>Ostring HNr. 2 - 56 (gerade)</t>
  </si>
  <si>
    <t xml:space="preserve">Otto-Hue-Straße </t>
  </si>
  <si>
    <t xml:space="preserve">Parkweg </t>
  </si>
  <si>
    <t xml:space="preserve">Pelkumer Weg </t>
  </si>
  <si>
    <t>Pelkumer Weg 60</t>
  </si>
  <si>
    <t xml:space="preserve">Pestalozzistraße </t>
  </si>
  <si>
    <t xml:space="preserve">Petersbredde </t>
  </si>
  <si>
    <t>Pevelingstraße</t>
  </si>
  <si>
    <t>Pootendiek</t>
  </si>
  <si>
    <t>Provinzialstraße</t>
  </si>
  <si>
    <t>Prozessionsweg</t>
  </si>
  <si>
    <t>Recklinghäuser Straße HNr. 28 - 170</t>
  </si>
  <si>
    <t xml:space="preserve">Reddemannsweg </t>
  </si>
  <si>
    <t>Redder Straße HNr. 115 - 393</t>
  </si>
  <si>
    <t>Redder Straße HNr. 2 -70</t>
  </si>
  <si>
    <t>Regerstraße</t>
  </si>
  <si>
    <t xml:space="preserve">Reppenort </t>
  </si>
  <si>
    <t>Rosenweg</t>
  </si>
  <si>
    <t xml:space="preserve">Rottstraße </t>
  </si>
  <si>
    <t>Rudolf-Diesel-Straße</t>
  </si>
  <si>
    <t>Sauerkampstraße</t>
  </si>
  <si>
    <t xml:space="preserve">Schachtstraße </t>
  </si>
  <si>
    <t>Schillerstraße</t>
  </si>
  <si>
    <t xml:space="preserve">Schleswiger Straße </t>
  </si>
  <si>
    <t xml:space="preserve">Schleusenstraße </t>
  </si>
  <si>
    <t>Schlingewiesch</t>
  </si>
  <si>
    <t>Schloßstraße</t>
  </si>
  <si>
    <t xml:space="preserve">Schmiedestraße </t>
  </si>
  <si>
    <t xml:space="preserve">Schmohlstraße </t>
  </si>
  <si>
    <t xml:space="preserve">Schorfheide </t>
  </si>
  <si>
    <t xml:space="preserve">Schragenort </t>
  </si>
  <si>
    <t xml:space="preserve">Schubertstraße </t>
  </si>
  <si>
    <t xml:space="preserve">Schulstraße </t>
  </si>
  <si>
    <t xml:space="preserve">Schultenkamp </t>
  </si>
  <si>
    <t xml:space="preserve">Schumannstraße </t>
  </si>
  <si>
    <t xml:space="preserve">Schürenheck </t>
  </si>
  <si>
    <t>Schwarzer Weg</t>
  </si>
  <si>
    <t>Siebenbürgenstraße</t>
  </si>
  <si>
    <t xml:space="preserve">Sofienstraße </t>
  </si>
  <si>
    <t xml:space="preserve">Speeckstraße </t>
  </si>
  <si>
    <t>Spiekorth</t>
  </si>
  <si>
    <t xml:space="preserve">St.-Vincenz-Straße </t>
  </si>
  <si>
    <t xml:space="preserve">Steigerstraße </t>
  </si>
  <si>
    <t xml:space="preserve">Steinbrink </t>
  </si>
  <si>
    <t xml:space="preserve">Stemmbrückenstraße </t>
  </si>
  <si>
    <t>Storchenweg</t>
  </si>
  <si>
    <t xml:space="preserve">Sudetenstraße </t>
  </si>
  <si>
    <t>Südring HNr. 150 - 166 (gerade)</t>
  </si>
  <si>
    <t>Südring HNr. 161 - 285 (ungerade)</t>
  </si>
  <si>
    <t>Südring HNr. 172 - 282 (gerade)</t>
  </si>
  <si>
    <t>Südring HNr. 2 - 6; HNr. 151 - 157 (ungerade)</t>
  </si>
  <si>
    <t xml:space="preserve">Südringweg </t>
  </si>
  <si>
    <t>Sutumer Bruch</t>
  </si>
  <si>
    <t>Sutumer Straße HNr. 1, 5 - 59</t>
  </si>
  <si>
    <t>Sutumer Straße HNr. 2</t>
  </si>
  <si>
    <t xml:space="preserve">Telemannstraße </t>
  </si>
  <si>
    <t xml:space="preserve">Telgeskamp </t>
  </si>
  <si>
    <t>Theiheide</t>
  </si>
  <si>
    <t xml:space="preserve">Theodor-Heuss-Straße </t>
  </si>
  <si>
    <t xml:space="preserve">Theresienstraße </t>
  </si>
  <si>
    <t xml:space="preserve">Thomas-Mann-Straße </t>
  </si>
  <si>
    <t xml:space="preserve">Tigg </t>
  </si>
  <si>
    <t xml:space="preserve">Timmers Garten </t>
  </si>
  <si>
    <t xml:space="preserve">Tulpenweg </t>
  </si>
  <si>
    <t>Türkenort</t>
  </si>
  <si>
    <t>Ulrichstraße</t>
  </si>
  <si>
    <t xml:space="preserve">Wagnerstraße </t>
  </si>
  <si>
    <t xml:space="preserve">Waldstraße </t>
  </si>
  <si>
    <t xml:space="preserve">Walter-Sauer-Straße </t>
  </si>
  <si>
    <t xml:space="preserve">Westfalenstraße </t>
  </si>
  <si>
    <t xml:space="preserve">Westpreußenstraße </t>
  </si>
  <si>
    <t xml:space="preserve">Westremstraße </t>
  </si>
  <si>
    <t>Westring</t>
  </si>
  <si>
    <t xml:space="preserve">Wiener Straße </t>
  </si>
  <si>
    <t>Wiesenstraße</t>
  </si>
  <si>
    <t xml:space="preserve">Wilhelmstraße </t>
  </si>
  <si>
    <t xml:space="preserve">Wittener Straße </t>
  </si>
  <si>
    <t xml:space="preserve">Wüste Mühle </t>
  </si>
  <si>
    <t xml:space="preserve">Zechenstraße HNr. 1 - 11 (ungerade); HNr. 13 - 74 </t>
  </si>
  <si>
    <t>Zechenstraße HNr. 2 - 10 (gerade)</t>
  </si>
  <si>
    <t>Zeisigweg</t>
  </si>
  <si>
    <t xml:space="preserve">Zellerstraße </t>
  </si>
  <si>
    <t xml:space="preserve">Zu den Höfen </t>
  </si>
  <si>
    <t>Zu den Sportstätten</t>
  </si>
  <si>
    <t xml:space="preserve">Zum Gutacker </t>
  </si>
  <si>
    <t xml:space="preserve">Zum Heideweg </t>
  </si>
  <si>
    <t xml:space="preserve">Zum Kraftwerk </t>
  </si>
  <si>
    <t xml:space="preserve">Zum Ringofen </t>
  </si>
  <si>
    <t>Zum Schleusenpark</t>
  </si>
  <si>
    <t>Zum Wetterschacht</t>
  </si>
  <si>
    <t>Zur Pferdekoppel</t>
  </si>
  <si>
    <t xml:space="preserve">Zur Seilscheibe </t>
  </si>
  <si>
    <t>Bitte hier Ihre Straße auswählen:</t>
  </si>
  <si>
    <t>Das sind Ihre Abfuhrbezirke:</t>
  </si>
  <si>
    <t>2. Weihnachtstag</t>
  </si>
  <si>
    <t>Ostermontag</t>
  </si>
  <si>
    <t>Karfreitag</t>
  </si>
  <si>
    <t>Christi Himmelfahrt</t>
  </si>
  <si>
    <t>Zum Gutacker 37 u. 38</t>
  </si>
  <si>
    <r>
      <rPr>
        <b/>
        <sz val="1"/>
        <color theme="0"/>
        <rFont val="Wingdings 2"/>
        <family val="1"/>
        <charset val="2"/>
      </rPr>
      <t>A</t>
    </r>
    <r>
      <rPr>
        <sz val="1"/>
        <color theme="0"/>
        <rFont val="Wingdings 2"/>
        <family val="1"/>
        <charset val="2"/>
      </rPr>
      <t>achener Straße</t>
    </r>
  </si>
  <si>
    <r>
      <rPr>
        <b/>
        <sz val="1"/>
        <color theme="0"/>
        <rFont val="Wingdings 2"/>
        <family val="1"/>
        <charset val="2"/>
      </rPr>
      <t>B</t>
    </r>
    <r>
      <rPr>
        <sz val="1"/>
        <color theme="0"/>
        <rFont val="Wingdings 2"/>
        <family val="1"/>
        <charset val="2"/>
      </rPr>
      <t xml:space="preserve">acchusstraße </t>
    </r>
  </si>
  <si>
    <r>
      <rPr>
        <b/>
        <sz val="1"/>
        <color theme="0"/>
        <rFont val="Wingdings 2"/>
        <family val="1"/>
        <charset val="2"/>
      </rPr>
      <t>C</t>
    </r>
    <r>
      <rPr>
        <sz val="1"/>
        <color theme="0"/>
        <rFont val="Wingdings 2"/>
        <family val="1"/>
        <charset val="2"/>
      </rPr>
      <t xml:space="preserve">annockstraße </t>
    </r>
  </si>
  <si>
    <r>
      <rPr>
        <b/>
        <sz val="1"/>
        <color theme="0"/>
        <rFont val="Wingdings 2"/>
        <family val="1"/>
        <charset val="2"/>
      </rPr>
      <t>D</t>
    </r>
    <r>
      <rPr>
        <sz val="1"/>
        <color theme="0"/>
        <rFont val="Wingdings 2"/>
        <family val="1"/>
        <charset val="2"/>
      </rPr>
      <t>ahler Heide</t>
    </r>
  </si>
  <si>
    <r>
      <rPr>
        <b/>
        <sz val="1"/>
        <color theme="0"/>
        <rFont val="Wingdings 2"/>
        <family val="1"/>
        <charset val="2"/>
      </rPr>
      <t>E</t>
    </r>
    <r>
      <rPr>
        <sz val="1"/>
        <color theme="0"/>
        <rFont val="Wingdings 2"/>
        <family val="1"/>
        <charset val="2"/>
      </rPr>
      <t xml:space="preserve">dith-Stein-Straße </t>
    </r>
  </si>
  <si>
    <r>
      <rPr>
        <b/>
        <sz val="1"/>
        <color theme="0"/>
        <rFont val="Wingdings 2"/>
        <family val="1"/>
        <charset val="2"/>
      </rPr>
      <t>F</t>
    </r>
    <r>
      <rPr>
        <sz val="1"/>
        <color theme="0"/>
        <rFont val="Wingdings 2"/>
        <family val="1"/>
        <charset val="2"/>
      </rPr>
      <t xml:space="preserve">ahlweg </t>
    </r>
  </si>
  <si>
    <r>
      <rPr>
        <b/>
        <sz val="1"/>
        <color theme="0"/>
        <rFont val="Wingdings 2"/>
        <family val="1"/>
        <charset val="2"/>
      </rPr>
      <t>G</t>
    </r>
    <r>
      <rPr>
        <sz val="1"/>
        <color theme="0"/>
        <rFont val="Wingdings 2"/>
        <family val="1"/>
        <charset val="2"/>
      </rPr>
      <t xml:space="preserve">artenstraße </t>
    </r>
  </si>
  <si>
    <r>
      <rPr>
        <b/>
        <sz val="1"/>
        <color theme="0"/>
        <rFont val="Wingdings 2"/>
        <family val="1"/>
        <charset val="2"/>
      </rPr>
      <t>H</t>
    </r>
    <r>
      <rPr>
        <sz val="1"/>
        <color theme="0"/>
        <rFont val="Wingdings 2"/>
        <family val="1"/>
        <charset val="2"/>
      </rPr>
      <t>achhausener Straße HNr. 1 - 137</t>
    </r>
  </si>
  <si>
    <r>
      <rPr>
        <b/>
        <sz val="1"/>
        <color theme="0"/>
        <rFont val="Wingdings 2"/>
        <family val="1"/>
        <charset val="2"/>
      </rPr>
      <t>I</t>
    </r>
    <r>
      <rPr>
        <sz val="1"/>
        <color theme="0"/>
        <rFont val="Wingdings 2"/>
        <family val="1"/>
        <charset val="2"/>
      </rPr>
      <t xml:space="preserve">landstraße </t>
    </r>
  </si>
  <si>
    <r>
      <rPr>
        <b/>
        <sz val="1"/>
        <color theme="0"/>
        <rFont val="Wingdings 2"/>
        <family val="1"/>
        <charset val="2"/>
      </rPr>
      <t>J</t>
    </r>
    <r>
      <rPr>
        <sz val="1"/>
        <color theme="0"/>
        <rFont val="Wingdings 2"/>
        <family val="1"/>
        <charset val="2"/>
      </rPr>
      <t xml:space="preserve">ahnstraße </t>
    </r>
  </si>
  <si>
    <r>
      <rPr>
        <b/>
        <sz val="1"/>
        <color theme="0"/>
        <rFont val="Wingdings 2"/>
        <family val="1"/>
        <charset val="2"/>
      </rPr>
      <t>K</t>
    </r>
    <r>
      <rPr>
        <sz val="1"/>
        <color theme="0"/>
        <rFont val="Wingdings 2"/>
        <family val="1"/>
        <charset val="2"/>
      </rPr>
      <t>analstraße</t>
    </r>
  </si>
  <si>
    <r>
      <rPr>
        <b/>
        <sz val="1"/>
        <color theme="0"/>
        <rFont val="Wingdings 2"/>
        <family val="1"/>
        <charset val="2"/>
      </rPr>
      <t>L</t>
    </r>
    <r>
      <rPr>
        <sz val="1"/>
        <color theme="0"/>
        <rFont val="Wingdings 2"/>
        <family val="1"/>
        <charset val="2"/>
      </rPr>
      <t>andwehrring</t>
    </r>
  </si>
  <si>
    <r>
      <rPr>
        <b/>
        <sz val="1"/>
        <color theme="0"/>
        <rFont val="Wingdings 2"/>
        <family val="1"/>
        <charset val="2"/>
      </rPr>
      <t>M</t>
    </r>
    <r>
      <rPr>
        <sz val="1"/>
        <color theme="0"/>
        <rFont val="Wingdings 2"/>
        <family val="1"/>
        <charset val="2"/>
      </rPr>
      <t>agdalenenstraße</t>
    </r>
  </si>
  <si>
    <r>
      <rPr>
        <b/>
        <sz val="1"/>
        <color theme="0"/>
        <rFont val="Wingdings 2"/>
        <family val="1"/>
        <charset val="2"/>
      </rPr>
      <t>N</t>
    </r>
    <r>
      <rPr>
        <sz val="1"/>
        <color theme="0"/>
        <rFont val="Wingdings 2"/>
        <family val="1"/>
        <charset val="2"/>
      </rPr>
      <t xml:space="preserve">atroper Weg </t>
    </r>
  </si>
  <si>
    <r>
      <rPr>
        <b/>
        <sz val="1"/>
        <color theme="0"/>
        <rFont val="Wingdings 2"/>
        <family val="1"/>
        <charset val="2"/>
      </rPr>
      <t>O</t>
    </r>
    <r>
      <rPr>
        <sz val="1"/>
        <color theme="0"/>
        <rFont val="Wingdings 2"/>
        <family val="1"/>
        <charset val="2"/>
      </rPr>
      <t xml:space="preserve">berschlesienstraße </t>
    </r>
  </si>
  <si>
    <r>
      <rPr>
        <b/>
        <sz val="1"/>
        <color theme="0"/>
        <rFont val="Wingdings 2"/>
        <family val="1"/>
        <charset val="2"/>
      </rPr>
      <t>P</t>
    </r>
    <r>
      <rPr>
        <sz val="1"/>
        <color theme="0"/>
        <rFont val="Wingdings 2"/>
        <family val="1"/>
        <charset val="2"/>
      </rPr>
      <t>ahlenort</t>
    </r>
  </si>
  <si>
    <r>
      <rPr>
        <b/>
        <sz val="1"/>
        <color theme="0"/>
        <rFont val="Wingdings 2"/>
        <family val="1"/>
        <charset val="2"/>
      </rPr>
      <t>R</t>
    </r>
    <r>
      <rPr>
        <sz val="1"/>
        <color theme="0"/>
        <rFont val="Wingdings 2"/>
        <family val="1"/>
        <charset val="2"/>
      </rPr>
      <t>ecklinghäuser Straße HNr. 1 - 22</t>
    </r>
  </si>
  <si>
    <r>
      <rPr>
        <b/>
        <sz val="1"/>
        <color theme="0"/>
        <rFont val="Wingdings 2"/>
        <family val="1"/>
        <charset val="2"/>
      </rPr>
      <t>S</t>
    </r>
    <r>
      <rPr>
        <sz val="1"/>
        <color theme="0"/>
        <rFont val="Wingdings 2"/>
        <family val="1"/>
        <charset val="2"/>
      </rPr>
      <t xml:space="preserve">aarlandstraße </t>
    </r>
  </si>
  <si>
    <r>
      <rPr>
        <b/>
        <sz val="1"/>
        <color theme="0"/>
        <rFont val="Wingdings 2"/>
        <family val="1"/>
        <charset val="2"/>
      </rPr>
      <t>T</t>
    </r>
    <r>
      <rPr>
        <sz val="1"/>
        <color theme="0"/>
        <rFont val="Wingdings 2"/>
        <family val="1"/>
        <charset val="2"/>
      </rPr>
      <t>annenbergstraße</t>
    </r>
  </si>
  <si>
    <r>
      <rPr>
        <b/>
        <sz val="1"/>
        <color theme="0"/>
        <rFont val="Wingdings 2"/>
        <family val="1"/>
        <charset val="2"/>
      </rPr>
      <t>U</t>
    </r>
    <r>
      <rPr>
        <sz val="1"/>
        <color theme="0"/>
        <rFont val="Wingdings 2"/>
        <family val="1"/>
        <charset val="2"/>
      </rPr>
      <t xml:space="preserve">ferweg </t>
    </r>
  </si>
  <si>
    <r>
      <rPr>
        <b/>
        <sz val="1"/>
        <color theme="0"/>
        <rFont val="Wingdings 2"/>
        <family val="1"/>
        <charset val="2"/>
      </rPr>
      <t>V</t>
    </r>
    <r>
      <rPr>
        <sz val="1"/>
        <color theme="0"/>
        <rFont val="Wingdings 2"/>
        <family val="1"/>
        <charset val="2"/>
      </rPr>
      <t>ogelsangweg</t>
    </r>
  </si>
  <si>
    <r>
      <rPr>
        <b/>
        <sz val="1"/>
        <color theme="0"/>
        <rFont val="Wingdings 2"/>
        <family val="1"/>
        <charset val="2"/>
      </rPr>
      <t>W</t>
    </r>
    <r>
      <rPr>
        <sz val="1"/>
        <color theme="0"/>
        <rFont val="Wingdings 2"/>
        <family val="1"/>
        <charset val="2"/>
      </rPr>
      <t>achtelstiege</t>
    </r>
  </si>
  <si>
    <r>
      <rPr>
        <b/>
        <sz val="1"/>
        <color theme="0"/>
        <rFont val="Wingdings 2"/>
        <family val="1"/>
        <charset val="2"/>
      </rPr>
      <t>Z</t>
    </r>
    <r>
      <rPr>
        <sz val="1"/>
        <color theme="0"/>
        <rFont val="Wingdings 2"/>
        <family val="1"/>
        <charset val="2"/>
      </rPr>
      <t>abelstraße</t>
    </r>
  </si>
  <si>
    <t>Abfuhrkalender 2026</t>
  </si>
  <si>
    <t>Aachener Straße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</si>
</sst>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ddd"/>
  </numFmts>
  <fonts count="17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"/>
      <color theme="0"/>
      <name val="Wingdings 2"/>
      <family val="1"/>
      <charset val="2"/>
    </font>
    <font>
      <sz val="1"/>
      <color theme="0"/>
      <name val="Wingdings 2"/>
      <family val="1"/>
      <charset val="2"/>
    </font>
    <font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FF00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1" fillId="0" borderId="0">
      <alignment vertical="top"/>
    </xf>
    <xf numFmtId="0" fontId="12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5" fillId="0" borderId="0" xfId="0" applyFont="1" applyBorder="1"/>
    <xf numFmtId="0" fontId="6" fillId="0" borderId="0" xfId="0" applyFont="1" applyBorder="1"/>
    <xf numFmtId="0" fontId="6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/>
    <xf numFmtId="0" fontId="6" fillId="0" borderId="2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 applyAlignment="1">
      <alignment horizontal="center"/>
    </xf>
    <xf numFmtId="0" fontId="6" fillId="0" borderId="11" xfId="0" applyFont="1" applyFill="1" applyBorder="1"/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/>
    <xf numFmtId="0" fontId="7" fillId="0" borderId="13" xfId="0" applyFont="1" applyBorder="1" applyAlignment="1">
      <alignment horizontal="center"/>
    </xf>
    <xf numFmtId="0" fontId="7" fillId="0" borderId="11" xfId="0" applyFont="1" applyBorder="1"/>
    <xf numFmtId="0" fontId="6" fillId="0" borderId="12" xfId="0" applyFont="1" applyFill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Fill="1" applyBorder="1"/>
    <xf numFmtId="0" fontId="7" fillId="0" borderId="2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9" xfId="0" applyFont="1" applyFill="1" applyBorder="1"/>
    <xf numFmtId="0" fontId="7" fillId="0" borderId="12" xfId="0" applyFont="1" applyBorder="1"/>
    <xf numFmtId="0" fontId="7" fillId="0" borderId="11" xfId="0" applyFont="1" applyFill="1" applyBorder="1"/>
    <xf numFmtId="0" fontId="7" fillId="0" borderId="13" xfId="0" applyFont="1" applyBorder="1"/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Fill="1"/>
    <xf numFmtId="0" fontId="9" fillId="0" borderId="0" xfId="0" applyFont="1" applyAlignment="1">
      <alignment horizontal="left"/>
    </xf>
    <xf numFmtId="0" fontId="10" fillId="4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5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0" borderId="1" xfId="0" applyFont="1" applyBorder="1"/>
    <xf numFmtId="0" fontId="6" fillId="3" borderId="0" xfId="0" applyFont="1" applyFill="1" applyAlignment="1">
      <alignment vertical="center"/>
    </xf>
    <xf numFmtId="0" fontId="12" fillId="0" borderId="0" xfId="2"/>
    <xf numFmtId="0" fontId="0" fillId="0" borderId="17" xfId="0" applyBorder="1"/>
    <xf numFmtId="165" fontId="7" fillId="0" borderId="0" xfId="0" applyNumberFormat="1" applyFont="1" applyBorder="1" applyAlignment="1">
      <alignment horizontal="left" vertical="center"/>
    </xf>
    <xf numFmtId="165" fontId="7" fillId="0" borderId="11" xfId="0" applyNumberFormat="1" applyFont="1" applyBorder="1" applyAlignment="1">
      <alignment horizontal="left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14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11" xfId="0" applyBorder="1"/>
    <xf numFmtId="0" fontId="7" fillId="0" borderId="0" xfId="0" applyFont="1" applyFill="1" applyBorder="1" applyAlignment="1">
      <alignment horizontal="left" vertical="center"/>
    </xf>
    <xf numFmtId="0" fontId="10" fillId="0" borderId="2" xfId="0" applyFont="1" applyFill="1" applyBorder="1"/>
    <xf numFmtId="0" fontId="0" fillId="3" borderId="0" xfId="0" applyFont="1" applyFill="1" applyAlignment="1">
      <alignment vertical="center"/>
    </xf>
    <xf numFmtId="0" fontId="14" fillId="0" borderId="0" xfId="1" applyFont="1" applyFill="1" applyBorder="1" applyAlignment="1" applyProtection="1">
      <alignment horizontal="center" vertical="center" wrapText="1" readingOrder="1"/>
      <protection hidden="1"/>
    </xf>
    <xf numFmtId="0" fontId="14" fillId="0" borderId="0" xfId="2" applyFont="1" applyFill="1" applyBorder="1" applyAlignment="1" applyProtection="1">
      <alignment horizontal="left" vertical="center"/>
      <protection hidden="1"/>
    </xf>
    <xf numFmtId="0" fontId="14" fillId="0" borderId="0" xfId="2" applyFont="1" applyFill="1" applyBorder="1" applyAlignment="1" applyProtection="1">
      <alignment horizontal="center" vertical="center"/>
      <protection hidden="1"/>
    </xf>
    <xf numFmtId="0" fontId="15" fillId="0" borderId="0" xfId="2" applyFont="1" applyFill="1" applyBorder="1" applyAlignment="1" applyProtection="1">
      <alignment horizontal="center" vertical="center"/>
      <protection hidden="1"/>
    </xf>
    <xf numFmtId="0" fontId="15" fillId="0" borderId="0" xfId="1" applyFont="1" applyFill="1" applyBorder="1" applyAlignment="1" applyProtection="1">
      <alignment horizontal="left" vertical="center" wrapText="1"/>
      <protection hidden="1"/>
    </xf>
    <xf numFmtId="0" fontId="15" fillId="0" borderId="0" xfId="2" applyFont="1" applyFill="1" applyBorder="1" applyProtection="1">
      <protection hidden="1"/>
    </xf>
    <xf numFmtId="0" fontId="8" fillId="0" borderId="4" xfId="0" applyFont="1" applyBorder="1" applyAlignment="1">
      <alignment horizontal="center"/>
    </xf>
    <xf numFmtId="164" fontId="16" fillId="0" borderId="1" xfId="0" applyNumberFormat="1" applyFont="1" applyBorder="1" applyAlignment="1">
      <alignment horizontal="center" vertical="center"/>
    </xf>
    <xf numFmtId="165" fontId="16" fillId="0" borderId="0" xfId="0" applyNumberFormat="1" applyFont="1" applyBorder="1" applyAlignment="1">
      <alignment horizontal="left" vertical="center"/>
    </xf>
    <xf numFmtId="0" fontId="0" fillId="0" borderId="2" xfId="0" applyBorder="1"/>
    <xf numFmtId="0" fontId="6" fillId="0" borderId="2" xfId="0" applyFont="1" applyBorder="1"/>
    <xf numFmtId="0" fontId="6" fillId="0" borderId="9" xfId="0" applyFont="1" applyBorder="1"/>
    <xf numFmtId="0" fontId="6" fillId="0" borderId="9" xfId="0" applyFont="1" applyFill="1" applyBorder="1"/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3" fillId="0" borderId="11" xfId="0" applyFont="1" applyBorder="1" applyAlignment="1">
      <alignment horizontal="right" vertical="center"/>
    </xf>
    <xf numFmtId="0" fontId="9" fillId="7" borderId="15" xfId="0" applyFont="1" applyFill="1" applyBorder="1" applyAlignment="1">
      <alignment horizontal="center"/>
    </xf>
    <xf numFmtId="0" fontId="9" fillId="7" borderId="16" xfId="0" applyFont="1" applyFill="1" applyBorder="1" applyAlignment="1">
      <alignment horizontal="center"/>
    </xf>
    <xf numFmtId="0" fontId="9" fillId="0" borderId="11" xfId="0" applyFont="1" applyBorder="1" applyAlignment="1">
      <alignment vertical="center"/>
    </xf>
  </cellXfs>
  <cellStyles count="3">
    <cellStyle name="Standard" xfId="0" builtinId="0"/>
    <cellStyle name="Standard 2" xfId="2" xr:uid="{63D3DDAE-1BAD-486D-92FB-61F656E4EDA6}"/>
    <cellStyle name="Standard_Tabelle1" xfId="1" xr:uid="{48792BC8-7D00-4971-B97E-A81D3FF2AE7C}"/>
  </cellStyles>
  <dxfs count="206"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00B0F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rgb="FF993300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00FF"/>
      <color rgb="FF993300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76"/>
  <sheetViews>
    <sheetView showGridLines="0" tabSelected="1" zoomScale="87" zoomScaleNormal="87" workbookViewId="0">
      <selection activeCell="P42" sqref="P42"/>
    </sheetView>
  </sheetViews>
  <sheetFormatPr baseColWidth="10" defaultRowHeight="15" x14ac:dyDescent="0.25"/>
  <cols>
    <col min="1" max="2" width="3.7109375" style="1" customWidth="1"/>
    <col min="3" max="7" width="4.140625" customWidth="1"/>
    <col min="8" max="9" width="3.7109375" customWidth="1"/>
    <col min="10" max="13" width="4.140625" customWidth="1"/>
    <col min="14" max="15" width="3.7109375" customWidth="1"/>
    <col min="16" max="19" width="4.140625" customWidth="1"/>
    <col min="20" max="21" width="3.7109375" customWidth="1"/>
    <col min="22" max="25" width="4.140625" customWidth="1"/>
    <col min="26" max="27" width="3.7109375" customWidth="1"/>
    <col min="28" max="31" width="4.140625" customWidth="1"/>
    <col min="32" max="33" width="3.7109375" customWidth="1"/>
    <col min="34" max="37" width="4.140625" customWidth="1"/>
    <col min="38" max="39" width="3.7109375" customWidth="1"/>
    <col min="40" max="43" width="4.140625" customWidth="1"/>
    <col min="44" max="45" width="3.7109375" customWidth="1"/>
    <col min="46" max="49" width="4.140625" customWidth="1"/>
    <col min="50" max="51" width="3.7109375" customWidth="1"/>
    <col min="52" max="55" width="4.140625" customWidth="1"/>
    <col min="56" max="57" width="3.7109375" customWidth="1"/>
    <col min="58" max="61" width="4.140625" customWidth="1"/>
    <col min="62" max="63" width="3.7109375" customWidth="1"/>
    <col min="64" max="67" width="4.140625" customWidth="1"/>
    <col min="68" max="69" width="3.7109375" customWidth="1"/>
    <col min="70" max="73" width="4.140625" customWidth="1"/>
  </cols>
  <sheetData>
    <row r="1" spans="1:73" ht="21.75" customHeight="1" x14ac:dyDescent="0.4">
      <c r="A1" s="111" t="s">
        <v>455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1" t="str">
        <f>A1</f>
        <v>Abfuhrkalender 2026</v>
      </c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</row>
    <row r="2" spans="1:73" ht="18" customHeight="1" thickBot="1" x14ac:dyDescent="0.3">
      <c r="A2" s="118"/>
      <c r="B2" s="123"/>
      <c r="C2" s="123"/>
      <c r="D2" s="123"/>
      <c r="E2" s="123"/>
      <c r="F2" s="123"/>
      <c r="G2" s="123"/>
      <c r="H2" s="118"/>
      <c r="I2" s="119"/>
      <c r="J2" s="119"/>
      <c r="K2" s="119"/>
      <c r="L2" s="119"/>
      <c r="M2" s="119"/>
      <c r="N2" s="118"/>
      <c r="O2" s="119"/>
      <c r="P2" s="119"/>
      <c r="Q2" s="119"/>
      <c r="R2" s="119"/>
      <c r="S2" s="119"/>
      <c r="T2" s="118"/>
      <c r="U2" s="119"/>
      <c r="V2" s="119"/>
      <c r="W2" s="119"/>
      <c r="X2" s="119"/>
      <c r="Y2" s="119"/>
      <c r="Z2" s="120" t="str">
        <f>$A$42</f>
        <v>Aachener Straße</v>
      </c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18"/>
      <c r="AM2" s="119"/>
      <c r="AN2" s="119"/>
      <c r="AO2" s="119"/>
      <c r="AP2" s="119"/>
      <c r="AQ2" s="119"/>
      <c r="AR2" s="118"/>
      <c r="AS2" s="119"/>
      <c r="AT2" s="119"/>
      <c r="AU2" s="119"/>
      <c r="AV2" s="119"/>
      <c r="AW2" s="119"/>
      <c r="AX2" s="118"/>
      <c r="AY2" s="119"/>
      <c r="AZ2" s="119"/>
      <c r="BA2" s="119"/>
      <c r="BB2" s="119"/>
      <c r="BC2" s="119"/>
      <c r="BD2" s="118"/>
      <c r="BE2" s="119"/>
      <c r="BF2" s="119"/>
      <c r="BG2" s="119"/>
      <c r="BH2" s="119"/>
      <c r="BI2" s="119"/>
      <c r="BJ2" s="120" t="str">
        <f>$A$42</f>
        <v>Aachener Straße</v>
      </c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</row>
    <row r="3" spans="1:73" ht="15.75" x14ac:dyDescent="0.25">
      <c r="A3" s="113" t="s">
        <v>33</v>
      </c>
      <c r="B3" s="114"/>
      <c r="C3" s="114"/>
      <c r="D3" s="114"/>
      <c r="E3" s="114"/>
      <c r="F3" s="114"/>
      <c r="G3" s="97"/>
      <c r="H3" s="115" t="s">
        <v>34</v>
      </c>
      <c r="I3" s="114"/>
      <c r="J3" s="114"/>
      <c r="K3" s="114"/>
      <c r="L3" s="114"/>
      <c r="M3" s="116"/>
      <c r="N3" s="115" t="s">
        <v>35</v>
      </c>
      <c r="O3" s="114"/>
      <c r="P3" s="114"/>
      <c r="Q3" s="114"/>
      <c r="R3" s="114"/>
      <c r="S3" s="116"/>
      <c r="T3" s="115" t="s">
        <v>3</v>
      </c>
      <c r="U3" s="114"/>
      <c r="V3" s="114"/>
      <c r="W3" s="114"/>
      <c r="X3" s="114"/>
      <c r="Y3" s="116"/>
      <c r="Z3" s="115" t="s">
        <v>4</v>
      </c>
      <c r="AA3" s="114"/>
      <c r="AB3" s="114"/>
      <c r="AC3" s="114"/>
      <c r="AD3" s="114"/>
      <c r="AE3" s="116"/>
      <c r="AF3" s="115" t="s">
        <v>5</v>
      </c>
      <c r="AG3" s="114"/>
      <c r="AH3" s="114"/>
      <c r="AI3" s="114"/>
      <c r="AJ3" s="114"/>
      <c r="AK3" s="117"/>
      <c r="AL3" s="113" t="s">
        <v>6</v>
      </c>
      <c r="AM3" s="114"/>
      <c r="AN3" s="114"/>
      <c r="AO3" s="114"/>
      <c r="AP3" s="114"/>
      <c r="AQ3" s="114"/>
      <c r="AR3" s="115" t="s">
        <v>7</v>
      </c>
      <c r="AS3" s="114"/>
      <c r="AT3" s="114"/>
      <c r="AU3" s="114"/>
      <c r="AV3" s="114"/>
      <c r="AW3" s="116"/>
      <c r="AX3" s="114" t="s">
        <v>8</v>
      </c>
      <c r="AY3" s="114"/>
      <c r="AZ3" s="114"/>
      <c r="BA3" s="114"/>
      <c r="BB3" s="114"/>
      <c r="BC3" s="116"/>
      <c r="BD3" s="114" t="s">
        <v>9</v>
      </c>
      <c r="BE3" s="114"/>
      <c r="BF3" s="114"/>
      <c r="BG3" s="114"/>
      <c r="BH3" s="114"/>
      <c r="BI3" s="116"/>
      <c r="BJ3" s="115" t="s">
        <v>10</v>
      </c>
      <c r="BK3" s="114"/>
      <c r="BL3" s="114"/>
      <c r="BM3" s="114"/>
      <c r="BN3" s="114"/>
      <c r="BO3" s="116"/>
      <c r="BP3" s="115" t="s">
        <v>11</v>
      </c>
      <c r="BQ3" s="114"/>
      <c r="BR3" s="114"/>
      <c r="BS3" s="114"/>
      <c r="BT3" s="114"/>
      <c r="BU3" s="117"/>
    </row>
    <row r="4" spans="1:73" x14ac:dyDescent="0.25">
      <c r="A4" s="38"/>
      <c r="B4" s="39"/>
      <c r="C4" s="64" t="s">
        <v>0</v>
      </c>
      <c r="D4" s="65" t="s">
        <v>1</v>
      </c>
      <c r="E4" s="66" t="s">
        <v>26</v>
      </c>
      <c r="F4" s="25" t="s">
        <v>2</v>
      </c>
      <c r="G4" s="75" t="s">
        <v>37</v>
      </c>
      <c r="H4" s="26"/>
      <c r="I4" s="39"/>
      <c r="J4" s="64" t="s">
        <v>0</v>
      </c>
      <c r="K4" s="65" t="s">
        <v>1</v>
      </c>
      <c r="L4" s="66" t="s">
        <v>26</v>
      </c>
      <c r="M4" s="16" t="s">
        <v>2</v>
      </c>
      <c r="N4" s="26"/>
      <c r="O4" s="39"/>
      <c r="P4" s="64" t="s">
        <v>0</v>
      </c>
      <c r="Q4" s="65" t="s">
        <v>1</v>
      </c>
      <c r="R4" s="66" t="s">
        <v>26</v>
      </c>
      <c r="S4" s="16" t="s">
        <v>2</v>
      </c>
      <c r="T4" s="67"/>
      <c r="U4" s="15"/>
      <c r="V4" s="64" t="s">
        <v>0</v>
      </c>
      <c r="W4" s="65" t="s">
        <v>1</v>
      </c>
      <c r="X4" s="66" t="s">
        <v>26</v>
      </c>
      <c r="Y4" s="16" t="s">
        <v>2</v>
      </c>
      <c r="Z4" s="26"/>
      <c r="AA4" s="39"/>
      <c r="AB4" s="64" t="s">
        <v>0</v>
      </c>
      <c r="AC4" s="65" t="s">
        <v>1</v>
      </c>
      <c r="AD4" s="66" t="s">
        <v>26</v>
      </c>
      <c r="AE4" s="25" t="s">
        <v>2</v>
      </c>
      <c r="AF4" s="26"/>
      <c r="AG4" s="39"/>
      <c r="AH4" s="64" t="s">
        <v>0</v>
      </c>
      <c r="AI4" s="65" t="s">
        <v>1</v>
      </c>
      <c r="AJ4" s="66" t="s">
        <v>26</v>
      </c>
      <c r="AK4" s="24" t="s">
        <v>2</v>
      </c>
      <c r="AL4" s="38"/>
      <c r="AM4" s="39"/>
      <c r="AN4" s="64" t="s">
        <v>0</v>
      </c>
      <c r="AO4" s="65" t="s">
        <v>1</v>
      </c>
      <c r="AP4" s="66" t="s">
        <v>26</v>
      </c>
      <c r="AQ4" s="25" t="s">
        <v>2</v>
      </c>
      <c r="AR4" s="26"/>
      <c r="AS4" s="39"/>
      <c r="AT4" s="64" t="s">
        <v>0</v>
      </c>
      <c r="AU4" s="65" t="s">
        <v>1</v>
      </c>
      <c r="AV4" s="66" t="s">
        <v>26</v>
      </c>
      <c r="AW4" s="16" t="s">
        <v>2</v>
      </c>
      <c r="AX4" s="26"/>
      <c r="AY4" s="39"/>
      <c r="AZ4" s="64" t="s">
        <v>0</v>
      </c>
      <c r="BA4" s="65" t="s">
        <v>1</v>
      </c>
      <c r="BB4" s="66" t="s">
        <v>26</v>
      </c>
      <c r="BC4" s="16" t="s">
        <v>2</v>
      </c>
      <c r="BD4" s="67"/>
      <c r="BE4" s="15"/>
      <c r="BF4" s="64" t="s">
        <v>0</v>
      </c>
      <c r="BG4" s="65" t="s">
        <v>1</v>
      </c>
      <c r="BH4" s="66" t="s">
        <v>26</v>
      </c>
      <c r="BI4" s="16" t="s">
        <v>2</v>
      </c>
      <c r="BJ4" s="26"/>
      <c r="BK4" s="39"/>
      <c r="BL4" s="64" t="s">
        <v>0</v>
      </c>
      <c r="BM4" s="65" t="s">
        <v>1</v>
      </c>
      <c r="BN4" s="66" t="s">
        <v>26</v>
      </c>
      <c r="BO4" s="16" t="s">
        <v>2</v>
      </c>
      <c r="BP4" s="39"/>
      <c r="BQ4" s="39"/>
      <c r="BR4" s="64" t="s">
        <v>0</v>
      </c>
      <c r="BS4" s="65" t="s">
        <v>1</v>
      </c>
      <c r="BT4" s="66" t="s">
        <v>26</v>
      </c>
      <c r="BU4" s="24" t="s">
        <v>2</v>
      </c>
    </row>
    <row r="5" spans="1:73" x14ac:dyDescent="0.25">
      <c r="A5" s="82">
        <v>46023</v>
      </c>
      <c r="B5" s="80">
        <f>A5</f>
        <v>46023</v>
      </c>
      <c r="C5" s="84" t="s">
        <v>36</v>
      </c>
      <c r="D5" s="15"/>
      <c r="E5" s="15"/>
      <c r="F5" s="15"/>
      <c r="G5" s="19"/>
      <c r="H5" s="76">
        <f>A35+1</f>
        <v>46054</v>
      </c>
      <c r="I5" s="71">
        <f>H5</f>
        <v>46054</v>
      </c>
      <c r="J5" s="59"/>
      <c r="K5" s="59"/>
      <c r="M5" s="59"/>
      <c r="N5" s="76">
        <f>H32+1</f>
        <v>46082</v>
      </c>
      <c r="O5" s="71">
        <f>N5</f>
        <v>46082</v>
      </c>
      <c r="P5" s="59"/>
      <c r="Q5" s="59"/>
      <c r="R5" s="59"/>
      <c r="S5" s="59"/>
      <c r="T5" s="76">
        <f>N35+1</f>
        <v>46113</v>
      </c>
      <c r="U5" s="71">
        <f>T5</f>
        <v>46113</v>
      </c>
      <c r="V5" s="59" t="str">
        <f>IF(RM=5,5,"")</f>
        <v/>
      </c>
      <c r="W5" s="5"/>
      <c r="X5" s="59" t="str">
        <f>IF(AP=3,3,"")</f>
        <v/>
      </c>
      <c r="Y5" s="20"/>
      <c r="Z5" s="79">
        <f>T34+1</f>
        <v>46143</v>
      </c>
      <c r="AA5" s="80">
        <f>Z5</f>
        <v>46143</v>
      </c>
      <c r="AB5" s="83" t="s">
        <v>12</v>
      </c>
      <c r="AC5" s="19"/>
      <c r="AD5" s="19"/>
      <c r="AE5" s="20"/>
      <c r="AF5" s="76">
        <f>Z35+1</f>
        <v>46174</v>
      </c>
      <c r="AG5" s="71">
        <f>AF5</f>
        <v>46174</v>
      </c>
      <c r="AH5" s="59" t="str">
        <f>IF(RM=1,1,"")</f>
        <v/>
      </c>
      <c r="AI5" s="59"/>
      <c r="AJ5" s="59"/>
      <c r="AK5" s="5"/>
      <c r="AL5" s="73">
        <f>AF34+1</f>
        <v>46204</v>
      </c>
      <c r="AM5" s="71">
        <f>AL5</f>
        <v>46204</v>
      </c>
      <c r="AN5" s="59"/>
      <c r="AO5" s="59" t="str">
        <f>IF(Bio=5,5,"")</f>
        <v/>
      </c>
      <c r="AP5" s="59" t="str">
        <f>IF(AP=5,5,"")</f>
        <v/>
      </c>
      <c r="AQ5" s="59">
        <f>IF(WS=2,2,"")</f>
        <v>2</v>
      </c>
      <c r="AR5" s="76">
        <f>AL35+1</f>
        <v>46235</v>
      </c>
      <c r="AS5" s="71">
        <f>AR5</f>
        <v>46235</v>
      </c>
      <c r="AT5" s="59"/>
      <c r="AU5" s="59"/>
      <c r="AV5" s="59"/>
      <c r="AW5" s="62"/>
      <c r="AX5" s="76">
        <f>AR35+1</f>
        <v>46266</v>
      </c>
      <c r="AY5" s="71">
        <f>AX5</f>
        <v>46266</v>
      </c>
      <c r="AZ5" s="5"/>
      <c r="BA5" s="59" t="str">
        <f>IF(Bio=2,2,"")</f>
        <v/>
      </c>
      <c r="BB5" s="59" t="str">
        <f>IF(AP=2,2,"")</f>
        <v/>
      </c>
      <c r="BC5" s="101"/>
      <c r="BD5" s="76">
        <f>AX34+1</f>
        <v>46296</v>
      </c>
      <c r="BE5" s="71">
        <f>BD5</f>
        <v>46296</v>
      </c>
      <c r="BF5" s="59"/>
      <c r="BG5" s="59">
        <f>IF(Bio=3,3,"")</f>
        <v>3</v>
      </c>
      <c r="BH5" s="59" t="str">
        <f>IF(AP=3,3,"")</f>
        <v/>
      </c>
      <c r="BI5" s="101"/>
      <c r="BJ5" s="79">
        <f>BD35+1</f>
        <v>46327</v>
      </c>
      <c r="BK5" s="80">
        <f>BJ5</f>
        <v>46327</v>
      </c>
      <c r="BL5" s="83" t="s">
        <v>16</v>
      </c>
      <c r="BM5" s="40"/>
      <c r="BN5" s="40"/>
      <c r="BO5" s="41"/>
      <c r="BP5" s="78">
        <f>BJ34+1</f>
        <v>46357</v>
      </c>
      <c r="BQ5" s="71">
        <f t="shared" ref="BQ5:BQ27" si="0">BP5</f>
        <v>46357</v>
      </c>
      <c r="BR5" s="59" t="str">
        <f>IF(RM=2,2,"")</f>
        <v/>
      </c>
      <c r="BS5" s="19"/>
      <c r="BT5" s="19"/>
      <c r="BU5" s="61" t="str">
        <f>IF(WS=1,1,"")</f>
        <v/>
      </c>
    </row>
    <row r="6" spans="1:73" x14ac:dyDescent="0.25">
      <c r="A6" s="73">
        <f>A5+1</f>
        <v>46024</v>
      </c>
      <c r="B6" s="71">
        <f t="shared" ref="B6:B35" si="1">A6</f>
        <v>46024</v>
      </c>
      <c r="C6" s="59">
        <f>IF(RM=3,3,IF(RM=4,4,""))</f>
        <v>3</v>
      </c>
      <c r="D6" s="59" t="str">
        <f>IF(Bio=6,6,"")</f>
        <v/>
      </c>
      <c r="E6" s="59" t="str">
        <f>IF(AP=6,6,"")</f>
        <v/>
      </c>
      <c r="F6" s="59" t="str">
        <f>IF(WS=3,3,"")</f>
        <v/>
      </c>
      <c r="G6" s="19"/>
      <c r="H6" s="76">
        <f>H5+1</f>
        <v>46055</v>
      </c>
      <c r="I6" s="71">
        <f t="shared" ref="I6:I32" si="2">H6</f>
        <v>46055</v>
      </c>
      <c r="J6" s="59"/>
      <c r="K6" s="59" t="str">
        <f>IF(Bio=1,1,"")</f>
        <v/>
      </c>
      <c r="L6" s="59" t="str">
        <f>IF(AP=1,1,"")</f>
        <v/>
      </c>
      <c r="M6" s="59"/>
      <c r="N6" s="76">
        <f t="shared" ref="N6:N35" si="3">N5+1</f>
        <v>46083</v>
      </c>
      <c r="O6" s="71">
        <f t="shared" ref="O6:O35" si="4">N6</f>
        <v>46083</v>
      </c>
      <c r="P6" s="59"/>
      <c r="Q6" s="59" t="str">
        <f>IF(Bio=1,1,"")</f>
        <v/>
      </c>
      <c r="R6" s="59" t="str">
        <f>IF(AP=1,1,"")</f>
        <v/>
      </c>
      <c r="S6" s="59"/>
      <c r="T6" s="76">
        <f t="shared" ref="T6:T34" si="5">T5+1</f>
        <v>46114</v>
      </c>
      <c r="U6" s="71">
        <f t="shared" ref="U6:U34" si="6">T6</f>
        <v>46114</v>
      </c>
      <c r="V6" s="59"/>
      <c r="W6" s="59">
        <f>IF(Bio=3,3,IF(Bio=4,4,""))</f>
        <v>3</v>
      </c>
      <c r="X6" s="59">
        <f>IF(AP=4,4,"")</f>
        <v>4</v>
      </c>
      <c r="Y6" s="89"/>
      <c r="Z6" s="76">
        <f t="shared" ref="Z6" si="7">Z5+1</f>
        <v>46144</v>
      </c>
      <c r="AA6" s="71">
        <f t="shared" ref="AA6:AA35" si="8">Z6</f>
        <v>46144</v>
      </c>
      <c r="AB6" s="15"/>
      <c r="AC6" s="59"/>
      <c r="AD6" s="59"/>
      <c r="AE6" s="20"/>
      <c r="AF6" s="76">
        <f t="shared" ref="AF6" si="9">AF5+1</f>
        <v>46175</v>
      </c>
      <c r="AG6" s="71">
        <f t="shared" ref="AG6:AG34" si="10">AF6</f>
        <v>46175</v>
      </c>
      <c r="AH6" s="59" t="str">
        <f>IF(RM=2,2,"")</f>
        <v/>
      </c>
      <c r="AI6" s="19"/>
      <c r="AJ6" s="19"/>
      <c r="AK6" s="59" t="str">
        <f>IF(WS=1,1,"")</f>
        <v/>
      </c>
      <c r="AL6" s="73">
        <f t="shared" ref="AL6" si="11">AL5+1</f>
        <v>46205</v>
      </c>
      <c r="AM6" s="71">
        <f t="shared" ref="AM6:AM35" si="12">AL6</f>
        <v>46205</v>
      </c>
      <c r="AN6" s="59">
        <f>IF(RM=3,3,"")</f>
        <v>3</v>
      </c>
      <c r="AO6" s="5"/>
      <c r="AP6" s="5"/>
      <c r="AQ6" s="59" t="str">
        <f>IF(WS=3,3,"")</f>
        <v/>
      </c>
      <c r="AR6" s="76">
        <f t="shared" ref="AR6" si="13">AR5+1</f>
        <v>46236</v>
      </c>
      <c r="AS6" s="71">
        <f t="shared" ref="AS6:AS35" si="14">AR6</f>
        <v>46236</v>
      </c>
      <c r="AT6" s="59"/>
      <c r="AU6" s="59"/>
      <c r="AV6" s="59"/>
      <c r="AW6" s="62"/>
      <c r="AX6" s="76">
        <f t="shared" ref="AX6" si="15">AX5+1</f>
        <v>46267</v>
      </c>
      <c r="AY6" s="71">
        <f t="shared" ref="AY6:AY34" si="16">AX6</f>
        <v>46267</v>
      </c>
      <c r="AZ6" s="59" t="str">
        <f>IF(RM=5,5,"")</f>
        <v/>
      </c>
      <c r="BA6" s="5"/>
      <c r="BB6" s="5"/>
      <c r="BC6" s="101"/>
      <c r="BD6" s="76">
        <f t="shared" ref="BD6" si="17">BD5+1</f>
        <v>46297</v>
      </c>
      <c r="BE6" s="71">
        <f t="shared" ref="BE6:BE35" si="18">BD6</f>
        <v>46297</v>
      </c>
      <c r="BF6" s="15"/>
      <c r="BG6" s="59" t="str">
        <f>IF(Bio=4,4,"")</f>
        <v/>
      </c>
      <c r="BH6" s="59">
        <f>IF(AP=4,4,"")</f>
        <v>4</v>
      </c>
      <c r="BI6" s="101"/>
      <c r="BJ6" s="76">
        <f t="shared" ref="BJ6" si="19">BJ5+1</f>
        <v>46328</v>
      </c>
      <c r="BK6" s="71">
        <f t="shared" ref="BK6:BK34" si="20">BJ6</f>
        <v>46328</v>
      </c>
      <c r="BL6" s="59" t="str">
        <f>IF(RM=1,1,"")</f>
        <v/>
      </c>
      <c r="BM6" s="59"/>
      <c r="BN6" s="59"/>
      <c r="BO6" s="23"/>
      <c r="BP6" s="78">
        <f t="shared" ref="BP6" si="21">BP5+1</f>
        <v>46358</v>
      </c>
      <c r="BQ6" s="71">
        <f t="shared" si="0"/>
        <v>46358</v>
      </c>
      <c r="BR6" s="15"/>
      <c r="BS6" s="59" t="str">
        <f>IF(Bio=5,5,"")</f>
        <v/>
      </c>
      <c r="BT6" s="59" t="str">
        <f>IF(AP=5,5,"")</f>
        <v/>
      </c>
      <c r="BU6" s="61">
        <f>IF(WS=2,2,"")</f>
        <v>2</v>
      </c>
    </row>
    <row r="7" spans="1:73" x14ac:dyDescent="0.25">
      <c r="A7" s="73">
        <f t="shared" ref="A7:A20" si="22">A6+1</f>
        <v>46025</v>
      </c>
      <c r="B7" s="71">
        <f t="shared" si="1"/>
        <v>46025</v>
      </c>
      <c r="C7" s="59"/>
      <c r="D7" s="59"/>
      <c r="E7" s="59"/>
      <c r="F7" s="59" t="str">
        <f>IF(WS=4,4,"")</f>
        <v/>
      </c>
      <c r="G7" s="19"/>
      <c r="H7" s="76">
        <f t="shared" ref="H7:H32" si="23">H6+1</f>
        <v>46056</v>
      </c>
      <c r="I7" s="71">
        <f t="shared" si="2"/>
        <v>46056</v>
      </c>
      <c r="J7" s="59"/>
      <c r="K7" s="59" t="str">
        <f>IF(Bio=2,2,"")</f>
        <v/>
      </c>
      <c r="L7" s="59" t="str">
        <f>IF(AP=2,2,"")</f>
        <v/>
      </c>
      <c r="M7" s="20"/>
      <c r="N7" s="76">
        <f t="shared" si="3"/>
        <v>46084</v>
      </c>
      <c r="O7" s="71">
        <f t="shared" si="4"/>
        <v>46084</v>
      </c>
      <c r="P7" s="59"/>
      <c r="Q7" s="59" t="str">
        <f>IF(Bio=2,2,"")</f>
        <v/>
      </c>
      <c r="R7" s="59" t="str">
        <f>IF(AP=2,2,"")</f>
        <v/>
      </c>
      <c r="S7" s="20"/>
      <c r="T7" s="98">
        <f t="shared" si="5"/>
        <v>46115</v>
      </c>
      <c r="U7" s="99">
        <f t="shared" si="6"/>
        <v>46115</v>
      </c>
      <c r="V7" s="14" t="s">
        <v>429</v>
      </c>
      <c r="W7" s="59"/>
      <c r="X7" s="59"/>
      <c r="Y7" s="20"/>
      <c r="Z7" s="76">
        <f t="shared" ref="Z7:Z35" si="24">Z6+1</f>
        <v>46145</v>
      </c>
      <c r="AA7" s="71">
        <f t="shared" si="8"/>
        <v>46145</v>
      </c>
      <c r="AB7" s="15"/>
      <c r="AC7" s="15"/>
      <c r="AD7" s="59"/>
      <c r="AE7" s="23"/>
      <c r="AF7" s="76">
        <f t="shared" ref="AF7:AF34" si="25">AF6+1</f>
        <v>46176</v>
      </c>
      <c r="AG7" s="71">
        <f t="shared" si="10"/>
        <v>46176</v>
      </c>
      <c r="AH7" s="15"/>
      <c r="AI7" s="59" t="str">
        <f>IF(Bio=5,5,"")</f>
        <v/>
      </c>
      <c r="AJ7" s="59" t="str">
        <f>IF(AP=5,5,"")</f>
        <v/>
      </c>
      <c r="AK7" s="59">
        <f>IF(WS=2,2,"")</f>
        <v>2</v>
      </c>
      <c r="AL7" s="73">
        <f t="shared" ref="AL7:AL35" si="26">AL6+1</f>
        <v>46206</v>
      </c>
      <c r="AM7" s="71">
        <f t="shared" si="12"/>
        <v>46206</v>
      </c>
      <c r="AN7" s="59" t="str">
        <f>IF(RM=4,4,"")</f>
        <v/>
      </c>
      <c r="AO7" s="59" t="str">
        <f>IF(Bio=6,6,"")</f>
        <v/>
      </c>
      <c r="AP7" s="59" t="str">
        <f>IF(AP=6,6,"")</f>
        <v/>
      </c>
      <c r="AQ7" s="59" t="str">
        <f>IF(WS=4,4,"")</f>
        <v/>
      </c>
      <c r="AR7" s="76">
        <f t="shared" ref="AR7:AR35" si="27">AR6+1</f>
        <v>46237</v>
      </c>
      <c r="AS7" s="71">
        <f t="shared" si="14"/>
        <v>46237</v>
      </c>
      <c r="AT7" s="59"/>
      <c r="AU7" s="59" t="str">
        <f>IF(Bio=1,1,"")</f>
        <v/>
      </c>
      <c r="AV7" s="59" t="str">
        <f>IF(AP=1,1,"")</f>
        <v/>
      </c>
      <c r="AW7" s="62"/>
      <c r="AX7" s="76">
        <f t="shared" ref="AX7:AX34" si="28">AX6+1</f>
        <v>46268</v>
      </c>
      <c r="AY7" s="71">
        <f t="shared" si="16"/>
        <v>46268</v>
      </c>
      <c r="AZ7" s="59"/>
      <c r="BA7" s="59">
        <f>IF(Bio=3,3,"")</f>
        <v>3</v>
      </c>
      <c r="BB7" s="59" t="str">
        <f>IF(AP=3,3,"")</f>
        <v/>
      </c>
      <c r="BC7" s="101"/>
      <c r="BD7" s="79">
        <f t="shared" ref="BD7:BD35" si="29">BD6+1</f>
        <v>46298</v>
      </c>
      <c r="BE7" s="80">
        <f t="shared" si="18"/>
        <v>46298</v>
      </c>
      <c r="BF7" s="83" t="s">
        <v>15</v>
      </c>
      <c r="BG7" s="59"/>
      <c r="BH7" s="59"/>
      <c r="BI7" s="44"/>
      <c r="BJ7" s="76">
        <f t="shared" ref="BJ7:BJ34" si="30">BJ6+1</f>
        <v>46329</v>
      </c>
      <c r="BK7" s="71">
        <f t="shared" si="20"/>
        <v>46329</v>
      </c>
      <c r="BL7" s="59" t="str">
        <f>IF(RM=2,2,"")</f>
        <v/>
      </c>
      <c r="BM7" s="19"/>
      <c r="BN7" s="19"/>
      <c r="BO7" s="62" t="str">
        <f>IF(WS=1,1,"")</f>
        <v/>
      </c>
      <c r="BP7" s="78">
        <f t="shared" ref="BP7:BP35" si="31">BP6+1</f>
        <v>46359</v>
      </c>
      <c r="BQ7" s="71">
        <f t="shared" si="0"/>
        <v>46359</v>
      </c>
      <c r="BR7" s="59">
        <f>IF(RM=3,3,"")</f>
        <v>3</v>
      </c>
      <c r="BS7" s="5"/>
      <c r="BT7" s="5"/>
      <c r="BU7" s="61" t="str">
        <f>IF(WS=3,3,"")</f>
        <v/>
      </c>
    </row>
    <row r="8" spans="1:73" x14ac:dyDescent="0.25">
      <c r="A8" s="73">
        <f t="shared" si="22"/>
        <v>46026</v>
      </c>
      <c r="B8" s="71">
        <f t="shared" si="1"/>
        <v>46026</v>
      </c>
      <c r="C8" s="15"/>
      <c r="F8" s="59"/>
      <c r="G8" s="22"/>
      <c r="H8" s="76">
        <f t="shared" si="23"/>
        <v>46057</v>
      </c>
      <c r="I8" s="71">
        <f t="shared" si="2"/>
        <v>46057</v>
      </c>
      <c r="J8" s="59" t="str">
        <f>IF(RM=5,5,"")</f>
        <v/>
      </c>
      <c r="M8" s="20"/>
      <c r="N8" s="76">
        <f t="shared" si="3"/>
        <v>46085</v>
      </c>
      <c r="O8" s="71">
        <f t="shared" si="4"/>
        <v>46085</v>
      </c>
      <c r="P8" s="59" t="str">
        <f>IF(RM=5,5,"")</f>
        <v/>
      </c>
      <c r="S8" s="20"/>
      <c r="T8" s="76">
        <f t="shared" si="5"/>
        <v>46116</v>
      </c>
      <c r="U8" s="71">
        <f t="shared" si="6"/>
        <v>46116</v>
      </c>
      <c r="V8" s="5"/>
      <c r="W8" s="59"/>
      <c r="X8" s="59"/>
      <c r="Y8" s="20"/>
      <c r="Z8" s="76">
        <f t="shared" si="24"/>
        <v>46146</v>
      </c>
      <c r="AA8" s="71">
        <f t="shared" si="8"/>
        <v>46146</v>
      </c>
      <c r="AB8" s="59" t="str">
        <f>IF(RM=1,1,"")</f>
        <v/>
      </c>
      <c r="AC8" s="59"/>
      <c r="AD8" s="59"/>
      <c r="AE8" s="5"/>
      <c r="AF8" s="98">
        <f t="shared" si="25"/>
        <v>46177</v>
      </c>
      <c r="AG8" s="99">
        <f t="shared" si="10"/>
        <v>46177</v>
      </c>
      <c r="AH8" s="18" t="s">
        <v>14</v>
      </c>
      <c r="AI8" s="59"/>
      <c r="AJ8" s="59"/>
      <c r="AK8" s="61"/>
      <c r="AL8" s="73">
        <f t="shared" si="26"/>
        <v>46207</v>
      </c>
      <c r="AM8" s="71">
        <f t="shared" si="12"/>
        <v>46207</v>
      </c>
      <c r="AN8" s="59"/>
      <c r="AO8" s="59"/>
      <c r="AP8" s="59"/>
      <c r="AQ8" s="62"/>
      <c r="AR8" s="76">
        <f t="shared" si="27"/>
        <v>46238</v>
      </c>
      <c r="AS8" s="71">
        <f t="shared" si="14"/>
        <v>46238</v>
      </c>
      <c r="AT8" s="5"/>
      <c r="AU8" s="59" t="str">
        <f>IF(Bio=2,2,"")</f>
        <v/>
      </c>
      <c r="AV8" s="59" t="str">
        <f>IF(AP=2,2,"")</f>
        <v/>
      </c>
      <c r="AW8" s="101"/>
      <c r="AX8" s="76">
        <f t="shared" si="28"/>
        <v>46269</v>
      </c>
      <c r="AY8" s="71">
        <f t="shared" si="16"/>
        <v>46269</v>
      </c>
      <c r="AZ8" s="15"/>
      <c r="BA8" s="59" t="str">
        <f>IF(Bio=4,4,"")</f>
        <v/>
      </c>
      <c r="BB8" s="59">
        <f>IF(AP=4,4,"")</f>
        <v>4</v>
      </c>
      <c r="BC8" s="101"/>
      <c r="BD8" s="76">
        <f t="shared" si="29"/>
        <v>46299</v>
      </c>
      <c r="BE8" s="71">
        <f t="shared" si="18"/>
        <v>46299</v>
      </c>
      <c r="BF8" s="15"/>
      <c r="BG8" s="59"/>
      <c r="BH8" s="59"/>
      <c r="BI8" s="44"/>
      <c r="BJ8" s="76">
        <f t="shared" si="30"/>
        <v>46330</v>
      </c>
      <c r="BK8" s="71">
        <f t="shared" si="20"/>
        <v>46330</v>
      </c>
      <c r="BL8" s="15"/>
      <c r="BM8" s="59" t="str">
        <f>IF(Bio=5,5,"")</f>
        <v/>
      </c>
      <c r="BN8" s="59" t="str">
        <f>IF(AP=5,5,"")</f>
        <v/>
      </c>
      <c r="BO8" s="62">
        <f>IF(WS=2,2,"")</f>
        <v>2</v>
      </c>
      <c r="BP8" s="78">
        <f t="shared" si="31"/>
        <v>46360</v>
      </c>
      <c r="BQ8" s="71">
        <f t="shared" si="0"/>
        <v>46360</v>
      </c>
      <c r="BR8" s="59" t="str">
        <f>IF(RM=4,4,"")</f>
        <v/>
      </c>
      <c r="BS8" s="59" t="str">
        <f>IF(Bio=6,6,"")</f>
        <v/>
      </c>
      <c r="BT8" s="59" t="str">
        <f>IF(AP=6,6,"")</f>
        <v/>
      </c>
      <c r="BU8" s="61" t="str">
        <f>IF(WS=4,4,"")</f>
        <v/>
      </c>
    </row>
    <row r="9" spans="1:73" x14ac:dyDescent="0.25">
      <c r="A9" s="73">
        <f t="shared" si="22"/>
        <v>46027</v>
      </c>
      <c r="B9" s="71">
        <f t="shared" si="1"/>
        <v>46027</v>
      </c>
      <c r="C9" s="59"/>
      <c r="D9" s="59" t="str">
        <f>IF(Bio=1,1,"")</f>
        <v/>
      </c>
      <c r="E9" s="59" t="str">
        <f>IF(AP=1,1,"")</f>
        <v/>
      </c>
      <c r="G9" s="22" t="str">
        <f>IF(Bio=1,"W","")</f>
        <v/>
      </c>
      <c r="H9" s="76">
        <f t="shared" si="23"/>
        <v>46058</v>
      </c>
      <c r="I9" s="71">
        <f t="shared" si="2"/>
        <v>46058</v>
      </c>
      <c r="J9" s="59"/>
      <c r="K9" s="59">
        <f>IF(Bio=3,3,"")</f>
        <v>3</v>
      </c>
      <c r="L9" s="59" t="str">
        <f>IF(AP=3,3,"")</f>
        <v/>
      </c>
      <c r="M9" s="20"/>
      <c r="N9" s="76">
        <f t="shared" si="3"/>
        <v>46086</v>
      </c>
      <c r="O9" s="71">
        <f t="shared" si="4"/>
        <v>46086</v>
      </c>
      <c r="P9" s="59"/>
      <c r="Q9" s="59">
        <f>IF(Bio=3,3,"")</f>
        <v>3</v>
      </c>
      <c r="R9" s="59" t="str">
        <f>IF(AP=3,3,"")</f>
        <v/>
      </c>
      <c r="S9" s="20"/>
      <c r="T9" s="76">
        <f t="shared" si="5"/>
        <v>46117</v>
      </c>
      <c r="U9" s="71">
        <f t="shared" si="6"/>
        <v>46117</v>
      </c>
      <c r="V9" s="5"/>
      <c r="W9" s="59"/>
      <c r="X9" s="59"/>
      <c r="Y9" s="20"/>
      <c r="Z9" s="76">
        <f t="shared" si="24"/>
        <v>46147</v>
      </c>
      <c r="AA9" s="71">
        <f t="shared" si="8"/>
        <v>46147</v>
      </c>
      <c r="AB9" s="59" t="str">
        <f>IF(RM=2,2,"")</f>
        <v/>
      </c>
      <c r="AC9" s="19"/>
      <c r="AD9" s="19"/>
      <c r="AE9" s="59" t="str">
        <f>IF(WS=1,1,"")</f>
        <v/>
      </c>
      <c r="AF9" s="76">
        <f t="shared" si="25"/>
        <v>46178</v>
      </c>
      <c r="AG9" s="71">
        <f t="shared" si="10"/>
        <v>46178</v>
      </c>
      <c r="AH9" s="59">
        <f>IF(RM=3,3,IF(RM=4,4,""))</f>
        <v>3</v>
      </c>
      <c r="AI9" s="59" t="str">
        <f>IF(Bio=6,6,"")</f>
        <v/>
      </c>
      <c r="AJ9" s="59" t="str">
        <f>IF(AP=6,6,"")</f>
        <v/>
      </c>
      <c r="AK9" s="59" t="str">
        <f>IF(WS=3,3,"")</f>
        <v/>
      </c>
      <c r="AL9" s="73">
        <f t="shared" si="26"/>
        <v>46208</v>
      </c>
      <c r="AM9" s="71">
        <f t="shared" si="12"/>
        <v>46208</v>
      </c>
      <c r="AN9" s="59"/>
      <c r="AO9" s="5"/>
      <c r="AP9" s="5"/>
      <c r="AQ9" s="100"/>
      <c r="AR9" s="76">
        <f t="shared" si="27"/>
        <v>46239</v>
      </c>
      <c r="AS9" s="71">
        <f t="shared" si="14"/>
        <v>46239</v>
      </c>
      <c r="AT9" s="59" t="str">
        <f>IF(RM=5,5,"")</f>
        <v/>
      </c>
      <c r="AU9" s="5"/>
      <c r="AV9" s="5"/>
      <c r="AW9" s="101"/>
      <c r="AX9" s="76">
        <f t="shared" si="28"/>
        <v>46270</v>
      </c>
      <c r="AY9" s="71">
        <f t="shared" si="16"/>
        <v>46270</v>
      </c>
      <c r="AZ9" s="59"/>
      <c r="BA9" s="59"/>
      <c r="BB9" s="59"/>
      <c r="BC9" s="20"/>
      <c r="BD9" s="76">
        <f t="shared" si="29"/>
        <v>46300</v>
      </c>
      <c r="BE9" s="71">
        <f t="shared" si="18"/>
        <v>46300</v>
      </c>
      <c r="BF9" s="59" t="str">
        <f>IF(RM=1,1,"")</f>
        <v/>
      </c>
      <c r="BG9" s="59"/>
      <c r="BH9" s="59"/>
      <c r="BI9" s="23"/>
      <c r="BJ9" s="76">
        <f t="shared" si="30"/>
        <v>46331</v>
      </c>
      <c r="BK9" s="71">
        <f t="shared" si="20"/>
        <v>46331</v>
      </c>
      <c r="BL9" s="59">
        <f>IF(RM=3,3,"")</f>
        <v>3</v>
      </c>
      <c r="BM9" s="5"/>
      <c r="BN9" s="5"/>
      <c r="BO9" s="62" t="str">
        <f>IF(WS=3,3,"")</f>
        <v/>
      </c>
      <c r="BP9" s="78">
        <f t="shared" si="31"/>
        <v>46361</v>
      </c>
      <c r="BQ9" s="71">
        <f t="shared" si="0"/>
        <v>46361</v>
      </c>
      <c r="BR9" s="59"/>
      <c r="BS9" s="59"/>
      <c r="BT9" s="59"/>
      <c r="BU9" s="61"/>
    </row>
    <row r="10" spans="1:73" x14ac:dyDescent="0.25">
      <c r="A10" s="73">
        <f t="shared" si="22"/>
        <v>46028</v>
      </c>
      <c r="B10" s="71">
        <f t="shared" si="1"/>
        <v>46028</v>
      </c>
      <c r="C10" s="59"/>
      <c r="D10" s="59" t="str">
        <f>IF(Bio=2,2,"")</f>
        <v/>
      </c>
      <c r="E10" s="59" t="str">
        <f>IF(AP=2,2,"")</f>
        <v/>
      </c>
      <c r="F10" s="15"/>
      <c r="G10" s="22" t="str">
        <f>IF(Bio=2,"W","")</f>
        <v/>
      </c>
      <c r="H10" s="76">
        <f t="shared" si="23"/>
        <v>46059</v>
      </c>
      <c r="I10" s="71">
        <f t="shared" si="2"/>
        <v>46059</v>
      </c>
      <c r="J10" s="15"/>
      <c r="K10" s="59" t="str">
        <f>IF(Bio=4,4,"")</f>
        <v/>
      </c>
      <c r="L10" s="59">
        <f>IF(AP=4,4,"")</f>
        <v>4</v>
      </c>
      <c r="M10" s="20"/>
      <c r="N10" s="76">
        <f t="shared" si="3"/>
        <v>46087</v>
      </c>
      <c r="O10" s="71">
        <f t="shared" si="4"/>
        <v>46087</v>
      </c>
      <c r="P10" s="15"/>
      <c r="Q10" s="59" t="str">
        <f>IF(Bio=4,4,"")</f>
        <v/>
      </c>
      <c r="R10" s="59">
        <f>IF(AP=4,4,"")</f>
        <v>4</v>
      </c>
      <c r="S10" s="20"/>
      <c r="T10" s="98">
        <f t="shared" si="5"/>
        <v>46118</v>
      </c>
      <c r="U10" s="99">
        <f t="shared" si="6"/>
        <v>46118</v>
      </c>
      <c r="V10" s="14" t="s">
        <v>428</v>
      </c>
      <c r="W10" s="59"/>
      <c r="X10" s="59"/>
      <c r="Y10" s="23"/>
      <c r="Z10" s="76">
        <f t="shared" si="24"/>
        <v>46148</v>
      </c>
      <c r="AA10" s="71">
        <f t="shared" si="8"/>
        <v>46148</v>
      </c>
      <c r="AB10" s="15"/>
      <c r="AC10" s="59" t="str">
        <f>IF(Bio=5,5,"")</f>
        <v/>
      </c>
      <c r="AD10" s="59" t="str">
        <f>IF(AP=5,5,"")</f>
        <v/>
      </c>
      <c r="AE10" s="59">
        <f>IF(WS=2,2,"")</f>
        <v>2</v>
      </c>
      <c r="AF10" s="76">
        <f t="shared" si="25"/>
        <v>46179</v>
      </c>
      <c r="AG10" s="71">
        <f t="shared" si="10"/>
        <v>46179</v>
      </c>
      <c r="AH10" s="59"/>
      <c r="AI10" s="59"/>
      <c r="AJ10" s="59"/>
      <c r="AK10" s="59" t="str">
        <f>IF(WS=4,4,"")</f>
        <v/>
      </c>
      <c r="AL10" s="73">
        <f t="shared" si="26"/>
        <v>46209</v>
      </c>
      <c r="AM10" s="71">
        <f t="shared" si="12"/>
        <v>46209</v>
      </c>
      <c r="AN10" s="59"/>
      <c r="AO10" s="59" t="str">
        <f>IF(Bio=1,1,"")</f>
        <v/>
      </c>
      <c r="AP10" s="59" t="str">
        <f>IF(AP=1,1,"")</f>
        <v/>
      </c>
      <c r="AQ10" s="62"/>
      <c r="AR10" s="76">
        <f t="shared" si="27"/>
        <v>46240</v>
      </c>
      <c r="AS10" s="71">
        <f t="shared" si="14"/>
        <v>46240</v>
      </c>
      <c r="AT10" s="59"/>
      <c r="AU10" s="59">
        <f>IF(Bio=3,3,"")</f>
        <v>3</v>
      </c>
      <c r="AV10" s="59" t="str">
        <f>IF(AP=3,3,"")</f>
        <v/>
      </c>
      <c r="AW10" s="101"/>
      <c r="AX10" s="76">
        <f t="shared" si="28"/>
        <v>46271</v>
      </c>
      <c r="AY10" s="71">
        <f t="shared" si="16"/>
        <v>46271</v>
      </c>
      <c r="AZ10" s="5"/>
      <c r="BA10" s="5"/>
      <c r="BB10" s="5"/>
      <c r="BC10" s="23"/>
      <c r="BD10" s="76">
        <f t="shared" si="29"/>
        <v>46301</v>
      </c>
      <c r="BE10" s="71">
        <f t="shared" si="18"/>
        <v>46301</v>
      </c>
      <c r="BF10" s="59" t="str">
        <f>IF(RM=2,2,"")</f>
        <v/>
      </c>
      <c r="BG10" s="19"/>
      <c r="BH10" s="19"/>
      <c r="BI10" s="62" t="str">
        <f>IF(WS=1,1,"")</f>
        <v/>
      </c>
      <c r="BJ10" s="76">
        <f t="shared" si="30"/>
        <v>46332</v>
      </c>
      <c r="BK10" s="71">
        <f t="shared" si="20"/>
        <v>46332</v>
      </c>
      <c r="BL10" s="59" t="str">
        <f>IF(RM=4,4,"")</f>
        <v/>
      </c>
      <c r="BM10" s="59" t="str">
        <f>IF(Bio=6,6,"")</f>
        <v/>
      </c>
      <c r="BN10" s="59" t="str">
        <f>IF(AP=6,6,"")</f>
        <v/>
      </c>
      <c r="BO10" s="62" t="str">
        <f>IF(WS=4,4,"")</f>
        <v/>
      </c>
      <c r="BP10" s="78">
        <f t="shared" si="31"/>
        <v>46362</v>
      </c>
      <c r="BQ10" s="71">
        <f t="shared" si="0"/>
        <v>46362</v>
      </c>
      <c r="BR10" s="59"/>
      <c r="BS10" s="59"/>
      <c r="BT10" s="59"/>
      <c r="BU10" s="61"/>
    </row>
    <row r="11" spans="1:73" x14ac:dyDescent="0.25">
      <c r="A11" s="73">
        <f t="shared" si="22"/>
        <v>46029</v>
      </c>
      <c r="B11" s="71">
        <f t="shared" si="1"/>
        <v>46029</v>
      </c>
      <c r="C11" s="59" t="str">
        <f>IF(RM=5,5,"")</f>
        <v/>
      </c>
      <c r="F11" s="15"/>
      <c r="G11" s="22" t="str">
        <f>IF(Bio=5,"W","")</f>
        <v/>
      </c>
      <c r="H11" s="76">
        <f t="shared" si="23"/>
        <v>46060</v>
      </c>
      <c r="I11" s="71">
        <f t="shared" si="2"/>
        <v>46060</v>
      </c>
      <c r="J11" s="59"/>
      <c r="K11" s="59"/>
      <c r="L11" s="59"/>
      <c r="M11" s="20"/>
      <c r="N11" s="76">
        <f t="shared" si="3"/>
        <v>46088</v>
      </c>
      <c r="O11" s="71">
        <f t="shared" si="4"/>
        <v>46088</v>
      </c>
      <c r="P11" s="59"/>
      <c r="Q11" s="59"/>
      <c r="R11" s="59"/>
      <c r="S11" s="20"/>
      <c r="T11" s="76">
        <f t="shared" si="5"/>
        <v>46119</v>
      </c>
      <c r="U11" s="71">
        <f t="shared" si="6"/>
        <v>46119</v>
      </c>
      <c r="V11" s="59" t="str">
        <f>IF(RM=1,1,"")</f>
        <v/>
      </c>
      <c r="W11" s="59"/>
      <c r="X11" s="59"/>
      <c r="Y11" s="100"/>
      <c r="Z11" s="76">
        <f t="shared" si="24"/>
        <v>46149</v>
      </c>
      <c r="AA11" s="71">
        <f t="shared" si="8"/>
        <v>46149</v>
      </c>
      <c r="AB11" s="59">
        <f>IF(RM=3,3,"")</f>
        <v>3</v>
      </c>
      <c r="AE11" s="59" t="str">
        <f>IF(WS=3,3,"")</f>
        <v/>
      </c>
      <c r="AF11" s="76">
        <f t="shared" si="25"/>
        <v>46180</v>
      </c>
      <c r="AG11" s="71">
        <f t="shared" si="10"/>
        <v>46180</v>
      </c>
      <c r="AH11" s="19"/>
      <c r="AI11" s="59"/>
      <c r="AJ11" s="59"/>
      <c r="AK11" s="61"/>
      <c r="AL11" s="73">
        <f t="shared" si="26"/>
        <v>46210</v>
      </c>
      <c r="AM11" s="71">
        <f t="shared" si="12"/>
        <v>46210</v>
      </c>
      <c r="AN11" s="5"/>
      <c r="AO11" s="59" t="str">
        <f>IF(Bio=2,2,"")</f>
        <v/>
      </c>
      <c r="AP11" s="59" t="str">
        <f>IF(AP=2,2,"")</f>
        <v/>
      </c>
      <c r="AQ11" s="101"/>
      <c r="AR11" s="76">
        <f t="shared" si="27"/>
        <v>46241</v>
      </c>
      <c r="AS11" s="71">
        <f t="shared" si="14"/>
        <v>46241</v>
      </c>
      <c r="AT11" s="15"/>
      <c r="AU11" s="59" t="str">
        <f>IF(Bio=4,4,"")</f>
        <v/>
      </c>
      <c r="AV11" s="59">
        <f>IF(AP=4,4,"")</f>
        <v>4</v>
      </c>
      <c r="AW11" s="101"/>
      <c r="AX11" s="76">
        <f t="shared" si="28"/>
        <v>46272</v>
      </c>
      <c r="AY11" s="71">
        <f t="shared" si="16"/>
        <v>46272</v>
      </c>
      <c r="AZ11" s="59" t="str">
        <f>IF(RM=1,1,"")</f>
        <v/>
      </c>
      <c r="BA11" s="59"/>
      <c r="BB11" s="59"/>
      <c r="BC11" s="23"/>
      <c r="BD11" s="76">
        <f t="shared" si="29"/>
        <v>46302</v>
      </c>
      <c r="BE11" s="71">
        <f t="shared" si="18"/>
        <v>46302</v>
      </c>
      <c r="BF11" s="15"/>
      <c r="BG11" s="59" t="str">
        <f>IF(Bio=5,5,"")</f>
        <v/>
      </c>
      <c r="BH11" s="59" t="str">
        <f>IF(AP=5,5,"")</f>
        <v/>
      </c>
      <c r="BI11" s="62">
        <f>IF(WS=2,2,"")</f>
        <v>2</v>
      </c>
      <c r="BJ11" s="76">
        <f t="shared" si="30"/>
        <v>46333</v>
      </c>
      <c r="BK11" s="71">
        <f t="shared" si="20"/>
        <v>46333</v>
      </c>
      <c r="BL11" s="59"/>
      <c r="BM11" s="59"/>
      <c r="BN11" s="59"/>
      <c r="BO11" s="62"/>
      <c r="BP11" s="78">
        <f t="shared" si="31"/>
        <v>46363</v>
      </c>
      <c r="BQ11" s="71">
        <f t="shared" si="0"/>
        <v>46363</v>
      </c>
      <c r="BR11" s="59"/>
      <c r="BS11" s="59" t="str">
        <f>IF(Bio=1,1,"")</f>
        <v/>
      </c>
      <c r="BT11" s="59" t="str">
        <f>IF(AP=1,1,"")</f>
        <v/>
      </c>
      <c r="BU11" s="61"/>
    </row>
    <row r="12" spans="1:73" x14ac:dyDescent="0.25">
      <c r="A12" s="73">
        <f t="shared" si="22"/>
        <v>46030</v>
      </c>
      <c r="B12" s="71">
        <f t="shared" si="1"/>
        <v>46030</v>
      </c>
      <c r="C12" s="59"/>
      <c r="D12" s="59">
        <f>IF(Bio=3,3,"")</f>
        <v>3</v>
      </c>
      <c r="E12" s="59" t="str">
        <f>IF(AP=3,3,"")</f>
        <v/>
      </c>
      <c r="F12" s="5"/>
      <c r="G12" s="22" t="str">
        <f>IF(Bio=3,"W","")</f>
        <v>W</v>
      </c>
      <c r="H12" s="76">
        <f t="shared" si="23"/>
        <v>46061</v>
      </c>
      <c r="I12" s="71">
        <f t="shared" si="2"/>
        <v>46061</v>
      </c>
      <c r="M12" s="20"/>
      <c r="N12" s="76">
        <f t="shared" si="3"/>
        <v>46089</v>
      </c>
      <c r="O12" s="71">
        <f t="shared" si="4"/>
        <v>46089</v>
      </c>
      <c r="S12" s="20"/>
      <c r="T12" s="76">
        <f t="shared" si="5"/>
        <v>46120</v>
      </c>
      <c r="U12" s="71">
        <f t="shared" si="6"/>
        <v>46120</v>
      </c>
      <c r="V12" s="59" t="str">
        <f>IF(RM=2,2,"")</f>
        <v/>
      </c>
      <c r="W12" s="19"/>
      <c r="X12" s="19"/>
      <c r="Y12" s="62" t="str">
        <f>IF(WS=1,1,"")</f>
        <v/>
      </c>
      <c r="Z12" s="76">
        <f t="shared" si="24"/>
        <v>46150</v>
      </c>
      <c r="AA12" s="71">
        <f t="shared" si="8"/>
        <v>46150</v>
      </c>
      <c r="AB12" s="59" t="str">
        <f>IF(RM=4,4,"")</f>
        <v/>
      </c>
      <c r="AC12" s="59" t="str">
        <f>IF(Bio=6,6,"")</f>
        <v/>
      </c>
      <c r="AD12" s="59" t="str">
        <f>IF(AP=6,6,"")</f>
        <v/>
      </c>
      <c r="AE12" s="59" t="str">
        <f>IF(WS=4,4,"")</f>
        <v/>
      </c>
      <c r="AF12" s="76">
        <f t="shared" si="25"/>
        <v>46181</v>
      </c>
      <c r="AG12" s="71">
        <f t="shared" si="10"/>
        <v>46181</v>
      </c>
      <c r="AH12" s="59"/>
      <c r="AI12" s="59" t="str">
        <f>IF(Bio=1,1,"")</f>
        <v/>
      </c>
      <c r="AJ12" s="59" t="str">
        <f>IF(AP=1,1,"")</f>
        <v/>
      </c>
      <c r="AK12" s="59"/>
      <c r="AL12" s="73">
        <f t="shared" si="26"/>
        <v>46211</v>
      </c>
      <c r="AM12" s="71">
        <f t="shared" si="12"/>
        <v>46211</v>
      </c>
      <c r="AN12" s="59" t="str">
        <f>IF(RM=5,5,"")</f>
        <v/>
      </c>
      <c r="AO12" s="5"/>
      <c r="AP12" s="5"/>
      <c r="AQ12" s="101"/>
      <c r="AR12" s="76">
        <f t="shared" si="27"/>
        <v>46242</v>
      </c>
      <c r="AS12" s="71">
        <f t="shared" si="14"/>
        <v>46242</v>
      </c>
      <c r="AT12" s="59"/>
      <c r="AU12" s="59"/>
      <c r="AV12" s="59"/>
      <c r="AW12" s="20"/>
      <c r="AX12" s="76">
        <f t="shared" si="28"/>
        <v>46273</v>
      </c>
      <c r="AY12" s="71">
        <f t="shared" si="16"/>
        <v>46273</v>
      </c>
      <c r="AZ12" s="59" t="str">
        <f>IF(RM=2,2,"")</f>
        <v/>
      </c>
      <c r="BA12" s="19"/>
      <c r="BB12" s="19"/>
      <c r="BC12" s="62" t="str">
        <f>IF(WS=1,1,"")</f>
        <v/>
      </c>
      <c r="BD12" s="76">
        <f t="shared" si="29"/>
        <v>46303</v>
      </c>
      <c r="BE12" s="71">
        <f t="shared" si="18"/>
        <v>46303</v>
      </c>
      <c r="BF12" s="59">
        <f>IF(RM=3,3,"")</f>
        <v>3</v>
      </c>
      <c r="BG12" s="5"/>
      <c r="BH12" s="5"/>
      <c r="BI12" s="62" t="str">
        <f>IF(WS=3,3,"")</f>
        <v/>
      </c>
      <c r="BJ12" s="76">
        <f t="shared" si="30"/>
        <v>46334</v>
      </c>
      <c r="BK12" s="71">
        <f t="shared" si="20"/>
        <v>46334</v>
      </c>
      <c r="BL12" s="59"/>
      <c r="BM12" s="59"/>
      <c r="BN12" s="59"/>
      <c r="BO12" s="62"/>
      <c r="BP12" s="78">
        <f t="shared" si="31"/>
        <v>46364</v>
      </c>
      <c r="BQ12" s="71">
        <f t="shared" si="0"/>
        <v>46364</v>
      </c>
      <c r="BR12" s="5"/>
      <c r="BS12" s="59" t="str">
        <f>IF(Bio=2,2,"")</f>
        <v/>
      </c>
      <c r="BT12" s="59" t="str">
        <f>IF(AP=2,2,"")</f>
        <v/>
      </c>
      <c r="BU12" s="102"/>
    </row>
    <row r="13" spans="1:73" x14ac:dyDescent="0.25">
      <c r="A13" s="73">
        <f t="shared" si="22"/>
        <v>46031</v>
      </c>
      <c r="B13" s="71">
        <f t="shared" si="1"/>
        <v>46031</v>
      </c>
      <c r="C13" s="15"/>
      <c r="D13" s="59" t="str">
        <f>IF(Bio=4,4,"")</f>
        <v/>
      </c>
      <c r="E13" s="59">
        <f>IF(AP=4,4,"")</f>
        <v>4</v>
      </c>
      <c r="F13" s="5"/>
      <c r="G13" s="22" t="str">
        <f>IF(Bio=4,"W","")</f>
        <v/>
      </c>
      <c r="H13" s="76">
        <f t="shared" si="23"/>
        <v>46062</v>
      </c>
      <c r="I13" s="71">
        <f t="shared" si="2"/>
        <v>46062</v>
      </c>
      <c r="J13" s="59" t="str">
        <f>IF(RM=1,1,"")</f>
        <v/>
      </c>
      <c r="K13" s="59"/>
      <c r="L13" s="59"/>
      <c r="M13" s="5"/>
      <c r="N13" s="76">
        <f t="shared" si="3"/>
        <v>46090</v>
      </c>
      <c r="O13" s="71">
        <f t="shared" si="4"/>
        <v>46090</v>
      </c>
      <c r="P13" s="59" t="str">
        <f>IF(RM=1,1,"")</f>
        <v/>
      </c>
      <c r="Q13" s="59"/>
      <c r="R13" s="59"/>
      <c r="S13" s="5"/>
      <c r="T13" s="76">
        <f t="shared" si="5"/>
        <v>46121</v>
      </c>
      <c r="U13" s="71">
        <f t="shared" si="6"/>
        <v>46121</v>
      </c>
      <c r="V13" s="15"/>
      <c r="W13" s="59" t="str">
        <f>IF(Bio=5,5,"")</f>
        <v/>
      </c>
      <c r="X13" s="59" t="str">
        <f>IF(AP=5,5,"")</f>
        <v/>
      </c>
      <c r="Y13" s="62">
        <f>IF(WS=2,2,"")</f>
        <v>2</v>
      </c>
      <c r="Z13" s="76">
        <f t="shared" si="24"/>
        <v>46151</v>
      </c>
      <c r="AA13" s="71">
        <f t="shared" si="8"/>
        <v>46151</v>
      </c>
      <c r="AB13" s="59"/>
      <c r="AC13" s="59"/>
      <c r="AD13" s="59"/>
      <c r="AE13" s="59"/>
      <c r="AF13" s="76">
        <f t="shared" si="25"/>
        <v>46182</v>
      </c>
      <c r="AG13" s="71">
        <f t="shared" si="10"/>
        <v>46182</v>
      </c>
      <c r="AH13" s="59"/>
      <c r="AI13" s="59" t="str">
        <f>IF(Bio=2,2,"")</f>
        <v/>
      </c>
      <c r="AJ13" s="59" t="str">
        <f>IF(AP=2,2,"")</f>
        <v/>
      </c>
      <c r="AK13" s="20"/>
      <c r="AL13" s="73">
        <f t="shared" si="26"/>
        <v>46212</v>
      </c>
      <c r="AM13" s="71">
        <f t="shared" si="12"/>
        <v>46212</v>
      </c>
      <c r="AN13" s="59"/>
      <c r="AO13" s="59">
        <f>IF(Bio=3,3,"")</f>
        <v>3</v>
      </c>
      <c r="AP13" s="59" t="str">
        <f>IF(AP=3,3,"")</f>
        <v/>
      </c>
      <c r="AQ13" s="101"/>
      <c r="AR13" s="76">
        <f t="shared" si="27"/>
        <v>46243</v>
      </c>
      <c r="AS13" s="71">
        <f t="shared" si="14"/>
        <v>46243</v>
      </c>
      <c r="AT13" s="5"/>
      <c r="AU13" s="5"/>
      <c r="AV13" s="5"/>
      <c r="AW13" s="23"/>
      <c r="AX13" s="76">
        <f t="shared" si="28"/>
        <v>46274</v>
      </c>
      <c r="AY13" s="71">
        <f t="shared" si="16"/>
        <v>46274</v>
      </c>
      <c r="AZ13" s="15"/>
      <c r="BA13" s="59" t="str">
        <f>IF(Bio=5,5,"")</f>
        <v/>
      </c>
      <c r="BB13" s="59" t="str">
        <f>IF(AP=5,5,"")</f>
        <v/>
      </c>
      <c r="BC13" s="62">
        <f>IF(WS=2,2,"")</f>
        <v>2</v>
      </c>
      <c r="BD13" s="76">
        <f t="shared" si="29"/>
        <v>46304</v>
      </c>
      <c r="BE13" s="71">
        <f t="shared" si="18"/>
        <v>46304</v>
      </c>
      <c r="BF13" s="59" t="str">
        <f>IF(RM=4,4,"")</f>
        <v/>
      </c>
      <c r="BG13" s="59" t="str">
        <f>IF(Bio=6,6,"")</f>
        <v/>
      </c>
      <c r="BH13" s="59" t="str">
        <f>IF(AP=6,6,"")</f>
        <v/>
      </c>
      <c r="BI13" s="62" t="str">
        <f>IF(WS=4,4,"")</f>
        <v/>
      </c>
      <c r="BJ13" s="76">
        <f t="shared" si="30"/>
        <v>46335</v>
      </c>
      <c r="BK13" s="71">
        <f t="shared" si="20"/>
        <v>46335</v>
      </c>
      <c r="BL13" s="59"/>
      <c r="BM13" s="59" t="str">
        <f>IF(Bio=1,1,"")</f>
        <v/>
      </c>
      <c r="BN13" s="59" t="str">
        <f>IF(AP=1,1,"")</f>
        <v/>
      </c>
      <c r="BO13" s="62"/>
      <c r="BP13" s="78">
        <f t="shared" si="31"/>
        <v>46365</v>
      </c>
      <c r="BQ13" s="71">
        <f t="shared" si="0"/>
        <v>46365</v>
      </c>
      <c r="BR13" s="59" t="str">
        <f>IF(RM=5,5,"")</f>
        <v/>
      </c>
      <c r="BS13" s="5"/>
      <c r="BT13" s="5"/>
      <c r="BU13" s="102"/>
    </row>
    <row r="14" spans="1:73" x14ac:dyDescent="0.25">
      <c r="A14" s="73">
        <f t="shared" si="22"/>
        <v>46032</v>
      </c>
      <c r="B14" s="71">
        <f t="shared" si="1"/>
        <v>46032</v>
      </c>
      <c r="C14" s="59"/>
      <c r="D14" s="59"/>
      <c r="E14" s="59"/>
      <c r="F14" s="5"/>
      <c r="G14" s="22" t="str">
        <f>IF(Bio=4,"W","")</f>
        <v/>
      </c>
      <c r="H14" s="76">
        <f t="shared" si="23"/>
        <v>46063</v>
      </c>
      <c r="I14" s="71">
        <f t="shared" si="2"/>
        <v>46063</v>
      </c>
      <c r="J14" s="59" t="str">
        <f>IF(RM=2,2,"")</f>
        <v/>
      </c>
      <c r="K14" s="19"/>
      <c r="L14" s="19"/>
      <c r="M14" s="59" t="str">
        <f>IF(WS=1,1,"")</f>
        <v/>
      </c>
      <c r="N14" s="76">
        <f t="shared" si="3"/>
        <v>46091</v>
      </c>
      <c r="O14" s="71">
        <f t="shared" si="4"/>
        <v>46091</v>
      </c>
      <c r="P14" s="59" t="str">
        <f>IF(RM=2,2,"")</f>
        <v/>
      </c>
      <c r="Q14" s="19"/>
      <c r="R14" s="19"/>
      <c r="S14" s="59" t="str">
        <f>IF(WS=1,1,"")</f>
        <v/>
      </c>
      <c r="T14" s="76">
        <f t="shared" si="5"/>
        <v>46122</v>
      </c>
      <c r="U14" s="71">
        <f t="shared" si="6"/>
        <v>46122</v>
      </c>
      <c r="V14" s="59">
        <f>IF(RM=3,3,IF(RM=4,4,""))</f>
        <v>3</v>
      </c>
      <c r="W14" s="59" t="str">
        <f>IF(Bio=6,6,"")</f>
        <v/>
      </c>
      <c r="X14" s="59" t="str">
        <f>IF(AP=6,6,"")</f>
        <v/>
      </c>
      <c r="Y14" s="62" t="str">
        <f>IF(WS=3,3,"")</f>
        <v/>
      </c>
      <c r="Z14" s="76">
        <f t="shared" si="24"/>
        <v>46152</v>
      </c>
      <c r="AA14" s="71">
        <f t="shared" si="8"/>
        <v>46152</v>
      </c>
      <c r="AB14" s="59"/>
      <c r="AC14" s="15"/>
      <c r="AD14" s="15"/>
      <c r="AE14" s="59"/>
      <c r="AF14" s="76">
        <f t="shared" si="25"/>
        <v>46183</v>
      </c>
      <c r="AG14" s="71">
        <f t="shared" si="10"/>
        <v>46183</v>
      </c>
      <c r="AH14" s="59" t="str">
        <f>IF(RM=5,5,"")</f>
        <v/>
      </c>
      <c r="AK14" s="20"/>
      <c r="AL14" s="73">
        <f t="shared" si="26"/>
        <v>46213</v>
      </c>
      <c r="AM14" s="71">
        <f t="shared" si="12"/>
        <v>46213</v>
      </c>
      <c r="AN14" s="15"/>
      <c r="AO14" s="59" t="str">
        <f>IF(Bio=4,4,"")</f>
        <v/>
      </c>
      <c r="AP14" s="59">
        <f>IF(AP=4,4,"")</f>
        <v>4</v>
      </c>
      <c r="AQ14" s="101"/>
      <c r="AR14" s="76">
        <f t="shared" si="27"/>
        <v>46244</v>
      </c>
      <c r="AS14" s="71">
        <f t="shared" si="14"/>
        <v>46244</v>
      </c>
      <c r="AT14" s="59" t="str">
        <f>IF(RM=1,1,"")</f>
        <v/>
      </c>
      <c r="AU14" s="59"/>
      <c r="AV14" s="59"/>
      <c r="AW14" s="23"/>
      <c r="AX14" s="76">
        <f t="shared" si="28"/>
        <v>46275</v>
      </c>
      <c r="AY14" s="71">
        <f t="shared" si="16"/>
        <v>46275</v>
      </c>
      <c r="AZ14" s="59">
        <f>IF(RM=3,3,"")</f>
        <v>3</v>
      </c>
      <c r="BA14" s="5"/>
      <c r="BB14" s="5"/>
      <c r="BC14" s="62" t="str">
        <f>IF(WS=3,3,"")</f>
        <v/>
      </c>
      <c r="BD14" s="76">
        <f t="shared" si="29"/>
        <v>46305</v>
      </c>
      <c r="BE14" s="71">
        <f t="shared" si="18"/>
        <v>46305</v>
      </c>
      <c r="BF14" s="59"/>
      <c r="BG14" s="59"/>
      <c r="BH14" s="59"/>
      <c r="BI14" s="62"/>
      <c r="BJ14" s="76">
        <f t="shared" si="30"/>
        <v>46336</v>
      </c>
      <c r="BK14" s="71">
        <f t="shared" si="20"/>
        <v>46336</v>
      </c>
      <c r="BL14" s="5"/>
      <c r="BM14" s="59" t="str">
        <f>IF(Bio=2,2,"")</f>
        <v/>
      </c>
      <c r="BN14" s="59" t="str">
        <f>IF(AP=2,2,"")</f>
        <v/>
      </c>
      <c r="BO14" s="101"/>
      <c r="BP14" s="78">
        <f t="shared" si="31"/>
        <v>46366</v>
      </c>
      <c r="BQ14" s="71">
        <f t="shared" si="0"/>
        <v>46366</v>
      </c>
      <c r="BR14" s="59"/>
      <c r="BS14" s="59">
        <f>IF(Bio=3,3,"")</f>
        <v>3</v>
      </c>
      <c r="BT14" s="59" t="str">
        <f>IF(AP=3,3,"")</f>
        <v/>
      </c>
      <c r="BU14" s="102"/>
    </row>
    <row r="15" spans="1:73" x14ac:dyDescent="0.25">
      <c r="A15" s="73">
        <f t="shared" si="22"/>
        <v>46033</v>
      </c>
      <c r="B15" s="71">
        <f t="shared" si="1"/>
        <v>46033</v>
      </c>
      <c r="F15" s="5"/>
      <c r="G15" s="22"/>
      <c r="H15" s="76">
        <f t="shared" si="23"/>
        <v>46064</v>
      </c>
      <c r="I15" s="71">
        <f t="shared" si="2"/>
        <v>46064</v>
      </c>
      <c r="J15" s="15"/>
      <c r="K15" s="59" t="str">
        <f>IF(Bio=5,5,"")</f>
        <v/>
      </c>
      <c r="L15" s="59" t="str">
        <f>IF(AP=5,5,"")</f>
        <v/>
      </c>
      <c r="M15" s="59">
        <f>IF(WS=2,2,"")</f>
        <v>2</v>
      </c>
      <c r="N15" s="76">
        <f t="shared" si="3"/>
        <v>46092</v>
      </c>
      <c r="O15" s="71">
        <f t="shared" si="4"/>
        <v>46092</v>
      </c>
      <c r="P15" s="15"/>
      <c r="Q15" s="59" t="str">
        <f>IF(Bio=5,5,"")</f>
        <v/>
      </c>
      <c r="R15" s="59" t="str">
        <f>IF(AP=5,5,"")</f>
        <v/>
      </c>
      <c r="S15" s="59">
        <f>IF(WS=2,2,"")</f>
        <v>2</v>
      </c>
      <c r="T15" s="76">
        <f t="shared" si="5"/>
        <v>46123</v>
      </c>
      <c r="U15" s="71">
        <f t="shared" si="6"/>
        <v>46123</v>
      </c>
      <c r="V15" s="59" t="str">
        <f>IF(RM=4,4,"")</f>
        <v/>
      </c>
      <c r="W15" s="59"/>
      <c r="X15" s="59"/>
      <c r="Y15" s="62" t="str">
        <f>IF(WS=4,4,"")</f>
        <v/>
      </c>
      <c r="Z15" s="76">
        <f t="shared" si="24"/>
        <v>46153</v>
      </c>
      <c r="AA15" s="71">
        <f t="shared" si="8"/>
        <v>46153</v>
      </c>
      <c r="AB15" s="59"/>
      <c r="AC15" s="59" t="str">
        <f>IF(Bio=1,1,"")</f>
        <v/>
      </c>
      <c r="AD15" s="59" t="str">
        <f>IF(AP=1,1,"")</f>
        <v/>
      </c>
      <c r="AE15" s="62"/>
      <c r="AF15" s="76">
        <f t="shared" si="25"/>
        <v>46184</v>
      </c>
      <c r="AG15" s="71">
        <f t="shared" si="10"/>
        <v>46184</v>
      </c>
      <c r="AH15" s="59"/>
      <c r="AI15" s="59">
        <f>IF(Bio=3,3,"")</f>
        <v>3</v>
      </c>
      <c r="AJ15" s="59" t="str">
        <f>IF(AP=3,3,"")</f>
        <v/>
      </c>
      <c r="AK15" s="20"/>
      <c r="AL15" s="73">
        <f t="shared" si="26"/>
        <v>46214</v>
      </c>
      <c r="AM15" s="71">
        <f t="shared" si="12"/>
        <v>46214</v>
      </c>
      <c r="AN15" s="59"/>
      <c r="AO15" s="59"/>
      <c r="AP15" s="59"/>
      <c r="AQ15" s="20"/>
      <c r="AR15" s="76">
        <f t="shared" si="27"/>
        <v>46245</v>
      </c>
      <c r="AS15" s="71">
        <f t="shared" si="14"/>
        <v>46245</v>
      </c>
      <c r="AT15" s="59" t="str">
        <f>IF(RM=2,2,"")</f>
        <v/>
      </c>
      <c r="AU15" s="19"/>
      <c r="AV15" s="19"/>
      <c r="AW15" s="62" t="str">
        <f>IF(WS=1,1,"")</f>
        <v/>
      </c>
      <c r="AX15" s="76">
        <f t="shared" si="28"/>
        <v>46276</v>
      </c>
      <c r="AY15" s="71">
        <f t="shared" si="16"/>
        <v>46276</v>
      </c>
      <c r="AZ15" s="59" t="str">
        <f>IF(RM=4,4,"")</f>
        <v/>
      </c>
      <c r="BA15" s="59" t="str">
        <f>IF(Bio=6,6,"")</f>
        <v/>
      </c>
      <c r="BB15" s="59" t="str">
        <f>IF(AP=6,6,"")</f>
        <v/>
      </c>
      <c r="BC15" s="62" t="str">
        <f>IF(WS=4,4,"")</f>
        <v/>
      </c>
      <c r="BD15" s="76">
        <f t="shared" si="29"/>
        <v>46306</v>
      </c>
      <c r="BE15" s="71">
        <f t="shared" si="18"/>
        <v>46306</v>
      </c>
      <c r="BF15" s="59"/>
      <c r="BG15" s="59"/>
      <c r="BH15" s="59"/>
      <c r="BI15" s="62"/>
      <c r="BJ15" s="76">
        <f t="shared" si="30"/>
        <v>46337</v>
      </c>
      <c r="BK15" s="71">
        <f t="shared" si="20"/>
        <v>46337</v>
      </c>
      <c r="BL15" s="59" t="str">
        <f>IF(RM=5,5,"")</f>
        <v/>
      </c>
      <c r="BM15" s="5"/>
      <c r="BN15" s="5"/>
      <c r="BO15" s="101"/>
      <c r="BP15" s="78">
        <f t="shared" si="31"/>
        <v>46367</v>
      </c>
      <c r="BQ15" s="71">
        <f t="shared" si="0"/>
        <v>46367</v>
      </c>
      <c r="BR15" s="15"/>
      <c r="BS15" s="59" t="str">
        <f>IF(Bio=4,4,"")</f>
        <v/>
      </c>
      <c r="BT15" s="59">
        <f>IF(AP=4,4,"")</f>
        <v>4</v>
      </c>
      <c r="BU15" s="102"/>
    </row>
    <row r="16" spans="1:73" x14ac:dyDescent="0.25">
      <c r="A16" s="73">
        <f t="shared" si="22"/>
        <v>46034</v>
      </c>
      <c r="B16" s="71">
        <f t="shared" si="1"/>
        <v>46034</v>
      </c>
      <c r="C16" s="59" t="str">
        <f>IF(RM=1,1,"")</f>
        <v/>
      </c>
      <c r="D16" s="59"/>
      <c r="E16" s="59"/>
      <c r="F16" s="5"/>
      <c r="G16" s="22" t="str">
        <f>IF(RM=4,"W4","")</f>
        <v/>
      </c>
      <c r="H16" s="76">
        <f t="shared" si="23"/>
        <v>46065</v>
      </c>
      <c r="I16" s="71">
        <f t="shared" si="2"/>
        <v>46065</v>
      </c>
      <c r="J16" s="59">
        <f>IF(RM=3,3,"")</f>
        <v>3</v>
      </c>
      <c r="M16" s="59" t="str">
        <f>IF(WS=3,3,"")</f>
        <v/>
      </c>
      <c r="N16" s="76">
        <f t="shared" si="3"/>
        <v>46093</v>
      </c>
      <c r="O16" s="71">
        <f t="shared" si="4"/>
        <v>46093</v>
      </c>
      <c r="P16" s="59">
        <f>IF(RM=3,3,"")</f>
        <v>3</v>
      </c>
      <c r="S16" s="59" t="str">
        <f>IF(WS=3,3,"")</f>
        <v/>
      </c>
      <c r="T16" s="76">
        <f t="shared" si="5"/>
        <v>46124</v>
      </c>
      <c r="U16" s="71">
        <f t="shared" si="6"/>
        <v>46124</v>
      </c>
      <c r="V16" s="59"/>
      <c r="W16" s="59"/>
      <c r="X16" s="59"/>
      <c r="Y16" s="62"/>
      <c r="Z16" s="76">
        <f t="shared" si="24"/>
        <v>46154</v>
      </c>
      <c r="AA16" s="71">
        <f t="shared" si="8"/>
        <v>46154</v>
      </c>
      <c r="AB16" s="59"/>
      <c r="AC16" s="59" t="str">
        <f>IF(Bio=2,2,"")</f>
        <v/>
      </c>
      <c r="AD16" s="59" t="str">
        <f>IF(AP=2,2,"")</f>
        <v/>
      </c>
      <c r="AE16" s="62"/>
      <c r="AF16" s="76">
        <f t="shared" si="25"/>
        <v>46185</v>
      </c>
      <c r="AG16" s="71">
        <f t="shared" si="10"/>
        <v>46185</v>
      </c>
      <c r="AH16" s="15"/>
      <c r="AI16" s="59" t="str">
        <f>IF(Bio=4,4,"")</f>
        <v/>
      </c>
      <c r="AJ16" s="59">
        <f>IF(AP=4,4,"")</f>
        <v>4</v>
      </c>
      <c r="AK16" s="20"/>
      <c r="AL16" s="73">
        <f t="shared" si="26"/>
        <v>46215</v>
      </c>
      <c r="AM16" s="71">
        <f t="shared" si="12"/>
        <v>46215</v>
      </c>
      <c r="AN16" s="5"/>
      <c r="AO16" s="5"/>
      <c r="AP16" s="5"/>
      <c r="AQ16" s="23"/>
      <c r="AR16" s="76">
        <f t="shared" si="27"/>
        <v>46246</v>
      </c>
      <c r="AS16" s="71">
        <f t="shared" si="14"/>
        <v>46246</v>
      </c>
      <c r="AT16" s="15"/>
      <c r="AU16" s="59" t="str">
        <f>IF(Bio=5,5,"")</f>
        <v/>
      </c>
      <c r="AV16" s="59" t="str">
        <f>IF(AP=5,5,"")</f>
        <v/>
      </c>
      <c r="AW16" s="62">
        <f>IF(WS=2,2,"")</f>
        <v>2</v>
      </c>
      <c r="AX16" s="76">
        <f t="shared" si="28"/>
        <v>46277</v>
      </c>
      <c r="AY16" s="71">
        <f t="shared" si="16"/>
        <v>46277</v>
      </c>
      <c r="AZ16" s="59"/>
      <c r="BA16" s="59"/>
      <c r="BB16" s="59"/>
      <c r="BC16" s="62"/>
      <c r="BD16" s="76">
        <f t="shared" si="29"/>
        <v>46307</v>
      </c>
      <c r="BE16" s="71">
        <f t="shared" si="18"/>
        <v>46307</v>
      </c>
      <c r="BF16" s="59"/>
      <c r="BG16" s="59" t="str">
        <f>IF(Bio=1,1,"")</f>
        <v/>
      </c>
      <c r="BH16" s="59" t="str">
        <f>IF(AP=1,1,"")</f>
        <v/>
      </c>
      <c r="BI16" s="62"/>
      <c r="BJ16" s="76">
        <f t="shared" si="30"/>
        <v>46338</v>
      </c>
      <c r="BK16" s="71">
        <f t="shared" si="20"/>
        <v>46338</v>
      </c>
      <c r="BL16" s="59"/>
      <c r="BM16" s="59">
        <f>IF(Bio=3,3,"")</f>
        <v>3</v>
      </c>
      <c r="BN16" s="59" t="str">
        <f>IF(AP=3,3,"")</f>
        <v/>
      </c>
      <c r="BO16" s="101"/>
      <c r="BP16" s="78">
        <f t="shared" si="31"/>
        <v>46368</v>
      </c>
      <c r="BQ16" s="71">
        <f t="shared" si="0"/>
        <v>46368</v>
      </c>
      <c r="BR16" s="59"/>
      <c r="BS16" s="59"/>
      <c r="BT16" s="59"/>
      <c r="BU16" s="103"/>
    </row>
    <row r="17" spans="1:73" x14ac:dyDescent="0.25">
      <c r="A17" s="73">
        <f t="shared" si="22"/>
        <v>46035</v>
      </c>
      <c r="B17" s="71">
        <f t="shared" si="1"/>
        <v>46035</v>
      </c>
      <c r="C17" s="59" t="str">
        <f>IF(RM=2,2,"")</f>
        <v/>
      </c>
      <c r="D17" s="19"/>
      <c r="E17" s="19"/>
      <c r="F17" s="59" t="str">
        <f>IF(WS=1,1,"")</f>
        <v/>
      </c>
      <c r="H17" s="76">
        <f t="shared" si="23"/>
        <v>46066</v>
      </c>
      <c r="I17" s="71">
        <f t="shared" si="2"/>
        <v>46066</v>
      </c>
      <c r="J17" s="59" t="str">
        <f>IF(RM=4,4,"")</f>
        <v/>
      </c>
      <c r="K17" s="59" t="str">
        <f>IF(Bio=6,6,"")</f>
        <v/>
      </c>
      <c r="L17" s="59" t="str">
        <f>IF(AP=6,6,"")</f>
        <v/>
      </c>
      <c r="M17" s="59" t="str">
        <f>IF(WS=4,4,"")</f>
        <v/>
      </c>
      <c r="N17" s="76">
        <f t="shared" si="3"/>
        <v>46094</v>
      </c>
      <c r="O17" s="71">
        <f t="shared" si="4"/>
        <v>46094</v>
      </c>
      <c r="P17" s="59" t="str">
        <f>IF(RM=4,4,"")</f>
        <v/>
      </c>
      <c r="Q17" s="59" t="str">
        <f>IF(Bio=6,6,"")</f>
        <v/>
      </c>
      <c r="R17" s="59" t="str">
        <f>IF(AP=6,6,"")</f>
        <v/>
      </c>
      <c r="S17" s="59" t="str">
        <f>IF(WS=4,4,"")</f>
        <v/>
      </c>
      <c r="T17" s="76">
        <f t="shared" si="5"/>
        <v>46125</v>
      </c>
      <c r="U17" s="71">
        <f t="shared" si="6"/>
        <v>46125</v>
      </c>
      <c r="V17" s="59"/>
      <c r="W17" s="59" t="str">
        <f>IF(Bio=1,1,"")</f>
        <v/>
      </c>
      <c r="X17" s="59" t="str">
        <f>IF(AP=1,1,"")</f>
        <v/>
      </c>
      <c r="Y17" s="62"/>
      <c r="Z17" s="76">
        <f t="shared" si="24"/>
        <v>46155</v>
      </c>
      <c r="AA17" s="71">
        <f t="shared" si="8"/>
        <v>46155</v>
      </c>
      <c r="AB17" s="59" t="str">
        <f>IF(RM=5,5,"")</f>
        <v/>
      </c>
      <c r="AC17" s="5"/>
      <c r="AD17" s="59" t="str">
        <f>IF(AP=3,3,"")</f>
        <v/>
      </c>
      <c r="AE17" s="62"/>
      <c r="AF17" s="76">
        <f t="shared" si="25"/>
        <v>46186</v>
      </c>
      <c r="AG17" s="71">
        <f t="shared" si="10"/>
        <v>46186</v>
      </c>
      <c r="AH17" s="15"/>
      <c r="AI17" s="59"/>
      <c r="AJ17" s="59"/>
      <c r="AK17" s="21"/>
      <c r="AL17" s="73">
        <f t="shared" si="26"/>
        <v>46216</v>
      </c>
      <c r="AM17" s="71">
        <f t="shared" si="12"/>
        <v>46216</v>
      </c>
      <c r="AN17" s="59" t="str">
        <f>IF(RM=1,1,"")</f>
        <v/>
      </c>
      <c r="AO17" s="59"/>
      <c r="AP17" s="59"/>
      <c r="AQ17" s="23"/>
      <c r="AR17" s="76">
        <f t="shared" si="27"/>
        <v>46247</v>
      </c>
      <c r="AS17" s="71">
        <f t="shared" si="14"/>
        <v>46247</v>
      </c>
      <c r="AT17" s="59">
        <f>IF(RM=3,3,"")</f>
        <v>3</v>
      </c>
      <c r="AU17" s="5"/>
      <c r="AV17" s="5"/>
      <c r="AW17" s="62" t="str">
        <f>IF(WS=3,3,"")</f>
        <v/>
      </c>
      <c r="AX17" s="76">
        <f t="shared" si="28"/>
        <v>46278</v>
      </c>
      <c r="AY17" s="71">
        <f t="shared" si="16"/>
        <v>46278</v>
      </c>
      <c r="AZ17" s="59"/>
      <c r="BA17" s="59"/>
      <c r="BB17" s="59"/>
      <c r="BC17" s="62"/>
      <c r="BD17" s="76">
        <f t="shared" si="29"/>
        <v>46308</v>
      </c>
      <c r="BE17" s="71">
        <f t="shared" si="18"/>
        <v>46308</v>
      </c>
      <c r="BF17" s="5"/>
      <c r="BG17" s="59" t="str">
        <f>IF(Bio=2,2,"")</f>
        <v/>
      </c>
      <c r="BH17" s="59" t="str">
        <f>IF(AP=2,2,"")</f>
        <v/>
      </c>
      <c r="BI17" s="101"/>
      <c r="BJ17" s="76">
        <f t="shared" si="30"/>
        <v>46339</v>
      </c>
      <c r="BK17" s="71">
        <f t="shared" si="20"/>
        <v>46339</v>
      </c>
      <c r="BL17" s="15"/>
      <c r="BM17" s="59" t="str">
        <f>IF(Bio=4,4,"")</f>
        <v/>
      </c>
      <c r="BN17" s="59">
        <f>IF(AP=4,4,"")</f>
        <v>4</v>
      </c>
      <c r="BO17" s="101"/>
      <c r="BP17" s="78">
        <f t="shared" si="31"/>
        <v>46369</v>
      </c>
      <c r="BQ17" s="71">
        <f t="shared" si="0"/>
        <v>46369</v>
      </c>
      <c r="BR17" s="5"/>
      <c r="BS17" s="5"/>
      <c r="BT17" s="5"/>
      <c r="BU17" s="21"/>
    </row>
    <row r="18" spans="1:73" x14ac:dyDescent="0.25">
      <c r="A18" s="73">
        <f t="shared" si="22"/>
        <v>46036</v>
      </c>
      <c r="B18" s="71">
        <f t="shared" si="1"/>
        <v>46036</v>
      </c>
      <c r="C18" s="15"/>
      <c r="D18" s="59" t="str">
        <f>IF(Bio=5,5,"")</f>
        <v/>
      </c>
      <c r="E18" s="59" t="str">
        <f>IF(AP=5,5,"")</f>
        <v/>
      </c>
      <c r="F18" s="59">
        <f>IF(WS=2,2,"")</f>
        <v>2</v>
      </c>
      <c r="H18" s="76">
        <f t="shared" si="23"/>
        <v>46067</v>
      </c>
      <c r="I18" s="71">
        <f t="shared" si="2"/>
        <v>46067</v>
      </c>
      <c r="J18" s="59"/>
      <c r="K18" s="59"/>
      <c r="L18" s="59"/>
      <c r="M18" s="59"/>
      <c r="N18" s="76">
        <f t="shared" si="3"/>
        <v>46095</v>
      </c>
      <c r="O18" s="71">
        <f t="shared" si="4"/>
        <v>46095</v>
      </c>
      <c r="P18" s="59"/>
      <c r="Q18" s="59"/>
      <c r="R18" s="59"/>
      <c r="S18" s="59"/>
      <c r="T18" s="76">
        <f t="shared" si="5"/>
        <v>46126</v>
      </c>
      <c r="U18" s="71">
        <f t="shared" si="6"/>
        <v>46126</v>
      </c>
      <c r="V18" s="18"/>
      <c r="W18" s="59" t="str">
        <f>IF(Bio=2,2,"")</f>
        <v/>
      </c>
      <c r="X18" s="59" t="str">
        <f>IF(AP=2,2,"")</f>
        <v/>
      </c>
      <c r="Y18" s="62"/>
      <c r="Z18" s="98">
        <f t="shared" si="24"/>
        <v>46156</v>
      </c>
      <c r="AA18" s="99">
        <f t="shared" si="8"/>
        <v>46156</v>
      </c>
      <c r="AB18" s="18" t="s">
        <v>430</v>
      </c>
      <c r="AC18" s="59"/>
      <c r="AE18" s="20"/>
      <c r="AF18" s="76">
        <f t="shared" si="25"/>
        <v>46187</v>
      </c>
      <c r="AG18" s="71">
        <f t="shared" si="10"/>
        <v>46187</v>
      </c>
      <c r="AI18" s="59"/>
      <c r="AJ18" s="59"/>
      <c r="AK18" s="21"/>
      <c r="AL18" s="73">
        <f t="shared" si="26"/>
        <v>46217</v>
      </c>
      <c r="AM18" s="71">
        <f t="shared" si="12"/>
        <v>46217</v>
      </c>
      <c r="AN18" s="59" t="str">
        <f>IF(RM=2,2,"")</f>
        <v/>
      </c>
      <c r="AO18" s="19"/>
      <c r="AP18" s="19"/>
      <c r="AQ18" s="62" t="str">
        <f>IF(WS=1,1,"")</f>
        <v/>
      </c>
      <c r="AR18" s="76">
        <f t="shared" si="27"/>
        <v>46248</v>
      </c>
      <c r="AS18" s="71">
        <f t="shared" si="14"/>
        <v>46248</v>
      </c>
      <c r="AT18" s="59" t="str">
        <f>IF(RM=4,4,"")</f>
        <v/>
      </c>
      <c r="AU18" s="59" t="str">
        <f>IF(Bio=6,6,"")</f>
        <v/>
      </c>
      <c r="AV18" s="59" t="str">
        <f>IF(AP=6,6,"")</f>
        <v/>
      </c>
      <c r="AW18" s="62" t="str">
        <f>IF(WS=4,4,"")</f>
        <v/>
      </c>
      <c r="AX18" s="76">
        <f t="shared" si="28"/>
        <v>46279</v>
      </c>
      <c r="AY18" s="71">
        <f t="shared" si="16"/>
        <v>46279</v>
      </c>
      <c r="AZ18" s="59"/>
      <c r="BA18" s="59" t="str">
        <f>IF(Bio=1,1,"")</f>
        <v/>
      </c>
      <c r="BB18" s="59" t="str">
        <f>IF(AP=1,1,"")</f>
        <v/>
      </c>
      <c r="BC18" s="62"/>
      <c r="BD18" s="76">
        <f t="shared" si="29"/>
        <v>46309</v>
      </c>
      <c r="BE18" s="71">
        <f t="shared" si="18"/>
        <v>46309</v>
      </c>
      <c r="BF18" s="59" t="str">
        <f>IF(RM=5,5,"")</f>
        <v/>
      </c>
      <c r="BG18" s="5"/>
      <c r="BH18" s="5"/>
      <c r="BI18" s="101"/>
      <c r="BJ18" s="76">
        <f t="shared" si="30"/>
        <v>46340</v>
      </c>
      <c r="BK18" s="71">
        <f t="shared" si="20"/>
        <v>46340</v>
      </c>
      <c r="BL18" s="59"/>
      <c r="BM18" s="59"/>
      <c r="BN18" s="59"/>
      <c r="BO18" s="20"/>
      <c r="BP18" s="78">
        <f t="shared" si="31"/>
        <v>46370</v>
      </c>
      <c r="BQ18" s="71">
        <f t="shared" si="0"/>
        <v>46370</v>
      </c>
      <c r="BR18" s="59" t="str">
        <f>IF(RM=1,1,"")</f>
        <v/>
      </c>
      <c r="BS18" s="59"/>
      <c r="BT18" s="59"/>
      <c r="BU18" s="21"/>
    </row>
    <row r="19" spans="1:73" x14ac:dyDescent="0.25">
      <c r="A19" s="73">
        <f t="shared" si="22"/>
        <v>46037</v>
      </c>
      <c r="B19" s="71">
        <f t="shared" si="1"/>
        <v>46037</v>
      </c>
      <c r="C19" s="59">
        <f>IF(RM=3,3,"")</f>
        <v>3</v>
      </c>
      <c r="F19" s="59" t="str">
        <f>IF(WS=3,3,"")</f>
        <v/>
      </c>
      <c r="G19" s="22"/>
      <c r="H19" s="76">
        <f t="shared" si="23"/>
        <v>46068</v>
      </c>
      <c r="I19" s="71">
        <f t="shared" si="2"/>
        <v>46068</v>
      </c>
      <c r="J19" s="59"/>
      <c r="K19" s="59"/>
      <c r="L19" s="59"/>
      <c r="N19" s="76">
        <f t="shared" si="3"/>
        <v>46096</v>
      </c>
      <c r="O19" s="71">
        <f t="shared" si="4"/>
        <v>46096</v>
      </c>
      <c r="P19" s="59"/>
      <c r="Q19" s="15"/>
      <c r="R19" s="15"/>
      <c r="S19" s="59"/>
      <c r="T19" s="76">
        <f t="shared" si="5"/>
        <v>46127</v>
      </c>
      <c r="U19" s="71">
        <f t="shared" si="6"/>
        <v>46127</v>
      </c>
      <c r="V19" s="59" t="str">
        <f>IF(RM=5,5,"")</f>
        <v/>
      </c>
      <c r="W19" s="5"/>
      <c r="X19" s="5"/>
      <c r="Y19" s="62"/>
      <c r="Z19" s="76">
        <f t="shared" si="24"/>
        <v>46157</v>
      </c>
      <c r="AA19" s="71">
        <f t="shared" si="8"/>
        <v>46157</v>
      </c>
      <c r="AC19" s="59">
        <f>IF(Bio=3,3,IF(Bio=4,4,""))</f>
        <v>3</v>
      </c>
      <c r="AD19" s="59">
        <f>IF(AP=4,4,"")</f>
        <v>4</v>
      </c>
      <c r="AE19" s="23"/>
      <c r="AF19" s="76">
        <f t="shared" si="25"/>
        <v>46188</v>
      </c>
      <c r="AG19" s="71">
        <f t="shared" si="10"/>
        <v>46188</v>
      </c>
      <c r="AH19" s="59" t="str">
        <f>IF(RM=1,1,"")</f>
        <v/>
      </c>
      <c r="AI19" s="59"/>
      <c r="AJ19" s="59"/>
      <c r="AK19" s="5"/>
      <c r="AL19" s="73">
        <f t="shared" si="26"/>
        <v>46218</v>
      </c>
      <c r="AM19" s="71">
        <f t="shared" si="12"/>
        <v>46218</v>
      </c>
      <c r="AN19" s="15"/>
      <c r="AO19" s="59" t="str">
        <f>IF(Bio=5,5,"")</f>
        <v/>
      </c>
      <c r="AP19" s="59" t="str">
        <f>IF(AP=5,5,"")</f>
        <v/>
      </c>
      <c r="AQ19" s="62">
        <f>IF(WS=2,2,"")</f>
        <v>2</v>
      </c>
      <c r="AR19" s="76">
        <f t="shared" si="27"/>
        <v>46249</v>
      </c>
      <c r="AS19" s="71">
        <f t="shared" si="14"/>
        <v>46249</v>
      </c>
      <c r="AT19" s="59"/>
      <c r="AU19" s="59"/>
      <c r="AV19" s="59"/>
      <c r="AW19" s="62"/>
      <c r="AX19" s="76">
        <f t="shared" si="28"/>
        <v>46280</v>
      </c>
      <c r="AY19" s="71">
        <f t="shared" si="16"/>
        <v>46280</v>
      </c>
      <c r="AZ19" s="5"/>
      <c r="BA19" s="59" t="str">
        <f>IF(Bio=2,2,"")</f>
        <v/>
      </c>
      <c r="BB19" s="59" t="str">
        <f>IF(AP=2,2,"")</f>
        <v/>
      </c>
      <c r="BC19" s="101"/>
      <c r="BD19" s="76">
        <f t="shared" si="29"/>
        <v>46310</v>
      </c>
      <c r="BE19" s="71">
        <f t="shared" si="18"/>
        <v>46310</v>
      </c>
      <c r="BF19" s="59"/>
      <c r="BG19" s="59">
        <f>IF(Bio=3,3,"")</f>
        <v>3</v>
      </c>
      <c r="BH19" s="59" t="str">
        <f>IF(AP=3,3,"")</f>
        <v/>
      </c>
      <c r="BI19" s="101"/>
      <c r="BJ19" s="76">
        <f t="shared" si="30"/>
        <v>46341</v>
      </c>
      <c r="BK19" s="71">
        <f t="shared" si="20"/>
        <v>46341</v>
      </c>
      <c r="BL19" s="5"/>
      <c r="BM19" s="5"/>
      <c r="BN19" s="5"/>
      <c r="BO19" s="23"/>
      <c r="BP19" s="78">
        <f t="shared" si="31"/>
        <v>46371</v>
      </c>
      <c r="BQ19" s="71">
        <f t="shared" si="0"/>
        <v>46371</v>
      </c>
      <c r="BR19" s="59" t="str">
        <f>IF(RM=2,2,"")</f>
        <v/>
      </c>
      <c r="BS19" s="19"/>
      <c r="BT19" s="19"/>
      <c r="BU19" s="61" t="str">
        <f>IF(WS=1,1,"")</f>
        <v/>
      </c>
    </row>
    <row r="20" spans="1:73" x14ac:dyDescent="0.25">
      <c r="A20" s="73">
        <f t="shared" si="22"/>
        <v>46038</v>
      </c>
      <c r="B20" s="71">
        <f t="shared" si="1"/>
        <v>46038</v>
      </c>
      <c r="C20" s="59" t="str">
        <f>IF(RM=4,4,"")</f>
        <v/>
      </c>
      <c r="D20" s="59" t="str">
        <f>IF(Bio=6,6,"")</f>
        <v/>
      </c>
      <c r="E20" s="59" t="str">
        <f>IF(AP=6,6,"")</f>
        <v/>
      </c>
      <c r="F20" s="59" t="str">
        <f>IF(WS=4,4,"")</f>
        <v/>
      </c>
      <c r="G20" s="22"/>
      <c r="H20" s="76">
        <f t="shared" si="23"/>
        <v>46069</v>
      </c>
      <c r="I20" s="71">
        <f t="shared" si="2"/>
        <v>46069</v>
      </c>
      <c r="J20" s="59"/>
      <c r="K20" s="59" t="str">
        <f>IF(Bio=1,1,"")</f>
        <v/>
      </c>
      <c r="L20" s="59" t="str">
        <f>IF(AP=1,1,"")</f>
        <v/>
      </c>
      <c r="M20" s="62"/>
      <c r="N20" s="76">
        <f t="shared" si="3"/>
        <v>46097</v>
      </c>
      <c r="O20" s="71">
        <f t="shared" si="4"/>
        <v>46097</v>
      </c>
      <c r="P20" s="59"/>
      <c r="Q20" s="59" t="str">
        <f>IF(Bio=1,1,"")</f>
        <v/>
      </c>
      <c r="R20" s="59" t="str">
        <f>IF(AP=1,1,"")</f>
        <v/>
      </c>
      <c r="S20" s="59"/>
      <c r="T20" s="76">
        <f t="shared" si="5"/>
        <v>46128</v>
      </c>
      <c r="U20" s="71">
        <f t="shared" si="6"/>
        <v>46128</v>
      </c>
      <c r="V20" s="59"/>
      <c r="W20" s="59">
        <f>IF(Bio=3,3,"")</f>
        <v>3</v>
      </c>
      <c r="X20" s="59" t="str">
        <f>IF(AP=3,3,"")</f>
        <v/>
      </c>
      <c r="Y20" s="62"/>
      <c r="Z20" s="76">
        <f t="shared" si="24"/>
        <v>46158</v>
      </c>
      <c r="AA20" s="71">
        <f t="shared" si="8"/>
        <v>46158</v>
      </c>
      <c r="AB20" s="59"/>
      <c r="AC20" s="59"/>
      <c r="AD20" s="59"/>
      <c r="AE20" s="23"/>
      <c r="AF20" s="76">
        <f t="shared" si="25"/>
        <v>46189</v>
      </c>
      <c r="AG20" s="71">
        <f t="shared" si="10"/>
        <v>46189</v>
      </c>
      <c r="AH20" s="59" t="str">
        <f>IF(RM=2,2,"")</f>
        <v/>
      </c>
      <c r="AI20" s="19"/>
      <c r="AJ20" s="19"/>
      <c r="AK20" s="59" t="str">
        <f>IF(WS=1,1,"")</f>
        <v/>
      </c>
      <c r="AL20" s="73">
        <f t="shared" si="26"/>
        <v>46219</v>
      </c>
      <c r="AM20" s="71">
        <f t="shared" si="12"/>
        <v>46219</v>
      </c>
      <c r="AN20" s="59">
        <f>IF(RM=3,3,"")</f>
        <v>3</v>
      </c>
      <c r="AO20" s="5"/>
      <c r="AP20" s="5"/>
      <c r="AQ20" s="62" t="str">
        <f>IF(WS=3,3,"")</f>
        <v/>
      </c>
      <c r="AR20" s="76">
        <f t="shared" si="27"/>
        <v>46250</v>
      </c>
      <c r="AS20" s="71">
        <f t="shared" si="14"/>
        <v>46250</v>
      </c>
      <c r="AT20" s="59"/>
      <c r="AU20" s="59"/>
      <c r="AV20" s="59"/>
      <c r="AW20" s="62"/>
      <c r="AX20" s="76">
        <f t="shared" si="28"/>
        <v>46281</v>
      </c>
      <c r="AY20" s="71">
        <f t="shared" si="16"/>
        <v>46281</v>
      </c>
      <c r="AZ20" s="59" t="str">
        <f>IF(RM=5,5,"")</f>
        <v/>
      </c>
      <c r="BA20" s="5"/>
      <c r="BB20" s="5"/>
      <c r="BC20" s="101"/>
      <c r="BD20" s="76">
        <f t="shared" si="29"/>
        <v>46311</v>
      </c>
      <c r="BE20" s="71">
        <f t="shared" si="18"/>
        <v>46311</v>
      </c>
      <c r="BF20" s="15"/>
      <c r="BG20" s="59" t="str">
        <f>IF(Bio=4,4,"")</f>
        <v/>
      </c>
      <c r="BH20" s="59">
        <f>IF(AP=4,4,"")</f>
        <v>4</v>
      </c>
      <c r="BI20" s="101"/>
      <c r="BJ20" s="76">
        <f t="shared" si="30"/>
        <v>46342</v>
      </c>
      <c r="BK20" s="71">
        <f t="shared" si="20"/>
        <v>46342</v>
      </c>
      <c r="BL20" s="59" t="str">
        <f>IF(RM=1,1,"")</f>
        <v/>
      </c>
      <c r="BM20" s="59"/>
      <c r="BN20" s="59"/>
      <c r="BO20" s="23"/>
      <c r="BP20" s="78">
        <f t="shared" si="31"/>
        <v>46372</v>
      </c>
      <c r="BQ20" s="71">
        <f t="shared" si="0"/>
        <v>46372</v>
      </c>
      <c r="BR20" s="15"/>
      <c r="BS20" s="59" t="str">
        <f>IF(Bio=5,5,"")</f>
        <v/>
      </c>
      <c r="BT20" s="59" t="str">
        <f>IF(AP=5,5,"")</f>
        <v/>
      </c>
      <c r="BU20" s="61">
        <f>IF(WS=2,2,"")</f>
        <v>2</v>
      </c>
    </row>
    <row r="21" spans="1:73" x14ac:dyDescent="0.25">
      <c r="A21" s="73">
        <f t="shared" ref="A21:A35" si="32">A20+1</f>
        <v>46039</v>
      </c>
      <c r="B21" s="71">
        <f t="shared" si="1"/>
        <v>46039</v>
      </c>
      <c r="C21" s="59"/>
      <c r="D21" s="59"/>
      <c r="E21" s="59"/>
      <c r="F21" s="59"/>
      <c r="G21" s="15"/>
      <c r="H21" s="76">
        <f t="shared" si="23"/>
        <v>46070</v>
      </c>
      <c r="I21" s="71">
        <f t="shared" si="2"/>
        <v>46070</v>
      </c>
      <c r="J21" s="59"/>
      <c r="K21" s="59" t="str">
        <f>IF(Bio=2,2,"")</f>
        <v/>
      </c>
      <c r="L21" s="59" t="str">
        <f>IF(AP=2,2,"")</f>
        <v/>
      </c>
      <c r="M21" s="20"/>
      <c r="N21" s="76">
        <f t="shared" si="3"/>
        <v>46098</v>
      </c>
      <c r="O21" s="71">
        <f t="shared" si="4"/>
        <v>46098</v>
      </c>
      <c r="P21" s="59"/>
      <c r="Q21" s="59" t="str">
        <f>IF(Bio=2,2,"")</f>
        <v/>
      </c>
      <c r="R21" s="59" t="str">
        <f>IF(AP=2,2,"")</f>
        <v/>
      </c>
      <c r="S21" s="20"/>
      <c r="T21" s="76">
        <f t="shared" si="5"/>
        <v>46129</v>
      </c>
      <c r="U21" s="71">
        <f t="shared" si="6"/>
        <v>46129</v>
      </c>
      <c r="V21" s="59"/>
      <c r="W21" s="59" t="str">
        <f>IF(Bio=4,4,"")</f>
        <v/>
      </c>
      <c r="X21" s="59">
        <f>IF(AP=4,4,"")</f>
        <v>4</v>
      </c>
      <c r="Y21" s="20"/>
      <c r="Z21" s="76">
        <f t="shared" si="24"/>
        <v>46159</v>
      </c>
      <c r="AA21" s="71">
        <f t="shared" si="8"/>
        <v>46159</v>
      </c>
      <c r="AC21" s="15"/>
      <c r="AD21" s="15"/>
      <c r="AE21" s="23"/>
      <c r="AF21" s="76">
        <f t="shared" si="25"/>
        <v>46190</v>
      </c>
      <c r="AG21" s="71">
        <f t="shared" si="10"/>
        <v>46190</v>
      </c>
      <c r="AH21" s="15"/>
      <c r="AI21" s="59" t="str">
        <f>IF(Bio=5,5,"")</f>
        <v/>
      </c>
      <c r="AJ21" s="59" t="str">
        <f>IF(AP=5,5,"")</f>
        <v/>
      </c>
      <c r="AK21" s="59">
        <f>IF(WS=2,2,"")</f>
        <v>2</v>
      </c>
      <c r="AL21" s="73">
        <f t="shared" si="26"/>
        <v>46220</v>
      </c>
      <c r="AM21" s="71">
        <f t="shared" si="12"/>
        <v>46220</v>
      </c>
      <c r="AN21" s="59" t="str">
        <f>IF(RM=4,4,"")</f>
        <v/>
      </c>
      <c r="AO21" s="59" t="str">
        <f>IF(Bio=6,6,"")</f>
        <v/>
      </c>
      <c r="AP21" s="59" t="str">
        <f>IF(AP=6,6,"")</f>
        <v/>
      </c>
      <c r="AQ21" s="62" t="str">
        <f>IF(WS=4,4,"")</f>
        <v/>
      </c>
      <c r="AR21" s="76">
        <f t="shared" si="27"/>
        <v>46251</v>
      </c>
      <c r="AS21" s="71">
        <f t="shared" si="14"/>
        <v>46251</v>
      </c>
      <c r="AT21" s="59"/>
      <c r="AU21" s="59" t="str">
        <f>IF(Bio=1,1,"")</f>
        <v/>
      </c>
      <c r="AV21" s="59" t="str">
        <f>IF(AP=1,1,"")</f>
        <v/>
      </c>
      <c r="AW21" s="62"/>
      <c r="AX21" s="76">
        <f t="shared" si="28"/>
        <v>46282</v>
      </c>
      <c r="AY21" s="71">
        <f t="shared" si="16"/>
        <v>46282</v>
      </c>
      <c r="AZ21" s="59"/>
      <c r="BA21" s="59">
        <f>IF(Bio=3,3,"")</f>
        <v>3</v>
      </c>
      <c r="BB21" s="59" t="str">
        <f>IF(AP=3,3,"")</f>
        <v/>
      </c>
      <c r="BC21" s="101"/>
      <c r="BD21" s="76">
        <f t="shared" si="29"/>
        <v>46312</v>
      </c>
      <c r="BE21" s="71">
        <f t="shared" si="18"/>
        <v>46312</v>
      </c>
      <c r="BF21" s="59"/>
      <c r="BG21" s="59"/>
      <c r="BH21" s="59"/>
      <c r="BI21" s="20"/>
      <c r="BJ21" s="76">
        <f t="shared" si="30"/>
        <v>46343</v>
      </c>
      <c r="BK21" s="71">
        <f t="shared" si="20"/>
        <v>46343</v>
      </c>
      <c r="BL21" s="59" t="str">
        <f>IF(RM=2,2,"")</f>
        <v/>
      </c>
      <c r="BM21" s="19"/>
      <c r="BN21" s="19"/>
      <c r="BO21" s="62" t="str">
        <f>IF(WS=1,1,"")</f>
        <v/>
      </c>
      <c r="BP21" s="78">
        <f t="shared" si="31"/>
        <v>46373</v>
      </c>
      <c r="BQ21" s="71">
        <f t="shared" si="0"/>
        <v>46373</v>
      </c>
      <c r="BR21" s="59">
        <f>IF(RM=3,3,"")</f>
        <v>3</v>
      </c>
      <c r="BS21" s="5"/>
      <c r="BT21" s="5"/>
      <c r="BU21" s="61" t="str">
        <f>IF(WS=3,3,"")</f>
        <v/>
      </c>
    </row>
    <row r="22" spans="1:73" x14ac:dyDescent="0.25">
      <c r="A22" s="73">
        <f t="shared" si="32"/>
        <v>46040</v>
      </c>
      <c r="B22" s="71">
        <f t="shared" si="1"/>
        <v>46040</v>
      </c>
      <c r="C22" s="59"/>
      <c r="G22" s="22"/>
      <c r="H22" s="76">
        <f t="shared" si="23"/>
        <v>46071</v>
      </c>
      <c r="I22" s="71">
        <f t="shared" si="2"/>
        <v>46071</v>
      </c>
      <c r="J22" s="59" t="str">
        <f>IF(RM=5,5,"")</f>
        <v/>
      </c>
      <c r="M22" s="20"/>
      <c r="N22" s="76">
        <f t="shared" si="3"/>
        <v>46099</v>
      </c>
      <c r="O22" s="71">
        <f t="shared" si="4"/>
        <v>46099</v>
      </c>
      <c r="P22" s="59" t="str">
        <f>IF(RM=5,5,"")</f>
        <v/>
      </c>
      <c r="S22" s="20"/>
      <c r="T22" s="76">
        <f t="shared" si="5"/>
        <v>46130</v>
      </c>
      <c r="U22" s="71">
        <f t="shared" si="6"/>
        <v>46130</v>
      </c>
      <c r="V22" s="4"/>
      <c r="W22" s="59"/>
      <c r="X22" s="59"/>
      <c r="Y22" s="20"/>
      <c r="Z22" s="76">
        <f t="shared" si="24"/>
        <v>46160</v>
      </c>
      <c r="AA22" s="71">
        <f t="shared" si="8"/>
        <v>46160</v>
      </c>
      <c r="AB22" s="59" t="str">
        <f>IF(RM=1,1,"")</f>
        <v/>
      </c>
      <c r="AC22" s="59"/>
      <c r="AD22" s="59"/>
      <c r="AE22" s="5"/>
      <c r="AF22" s="76">
        <f t="shared" si="25"/>
        <v>46191</v>
      </c>
      <c r="AG22" s="71">
        <f t="shared" si="10"/>
        <v>46191</v>
      </c>
      <c r="AH22" s="59">
        <f>IF(RM=3,3,"")</f>
        <v>3</v>
      </c>
      <c r="AK22" s="59" t="str">
        <f>IF(WS=3,3,"")</f>
        <v/>
      </c>
      <c r="AL22" s="73">
        <f t="shared" si="26"/>
        <v>46221</v>
      </c>
      <c r="AM22" s="71">
        <f t="shared" si="12"/>
        <v>46221</v>
      </c>
      <c r="AN22" s="59"/>
      <c r="AO22" s="59"/>
      <c r="AP22" s="59"/>
      <c r="AQ22" s="62"/>
      <c r="AR22" s="76">
        <f t="shared" si="27"/>
        <v>46252</v>
      </c>
      <c r="AS22" s="71">
        <f t="shared" si="14"/>
        <v>46252</v>
      </c>
      <c r="AT22" s="5"/>
      <c r="AU22" s="59" t="str">
        <f>IF(Bio=2,2,"")</f>
        <v/>
      </c>
      <c r="AV22" s="59" t="str">
        <f>IF(AP=2,2,"")</f>
        <v/>
      </c>
      <c r="AW22" s="101"/>
      <c r="AX22" s="76">
        <f t="shared" si="28"/>
        <v>46283</v>
      </c>
      <c r="AY22" s="71">
        <f t="shared" si="16"/>
        <v>46283</v>
      </c>
      <c r="AZ22" s="15"/>
      <c r="BA22" s="59" t="str">
        <f>IF(Bio=4,4,"")</f>
        <v/>
      </c>
      <c r="BB22" s="59">
        <f>IF(AP=4,4,"")</f>
        <v>4</v>
      </c>
      <c r="BC22" s="101"/>
      <c r="BD22" s="76">
        <f t="shared" si="29"/>
        <v>46313</v>
      </c>
      <c r="BE22" s="71">
        <f t="shared" si="18"/>
        <v>46313</v>
      </c>
      <c r="BF22" s="5"/>
      <c r="BG22" s="5"/>
      <c r="BH22" s="5"/>
      <c r="BI22" s="23"/>
      <c r="BJ22" s="76">
        <f t="shared" si="30"/>
        <v>46344</v>
      </c>
      <c r="BK22" s="71">
        <f t="shared" si="20"/>
        <v>46344</v>
      </c>
      <c r="BL22" s="15"/>
      <c r="BM22" s="59" t="str">
        <f>IF(Bio=5,5,"")</f>
        <v/>
      </c>
      <c r="BN22" s="59" t="str">
        <f>IF(AP=5,5,"")</f>
        <v/>
      </c>
      <c r="BO22" s="62">
        <f>IF(WS=2,2,"")</f>
        <v>2</v>
      </c>
      <c r="BP22" s="78">
        <f t="shared" si="31"/>
        <v>46374</v>
      </c>
      <c r="BQ22" s="71">
        <f t="shared" si="0"/>
        <v>46374</v>
      </c>
      <c r="BR22" s="59" t="str">
        <f>IF(RM=4,4,"")</f>
        <v/>
      </c>
      <c r="BS22" s="59" t="str">
        <f>IF(Bio=6,6,"")</f>
        <v/>
      </c>
      <c r="BT22" s="59" t="str">
        <f>IF(AP=6,6,"")</f>
        <v/>
      </c>
      <c r="BU22" s="61" t="str">
        <f>IF(WS=4,4,"")</f>
        <v/>
      </c>
    </row>
    <row r="23" spans="1:73" x14ac:dyDescent="0.25">
      <c r="A23" s="73">
        <f t="shared" si="32"/>
        <v>46041</v>
      </c>
      <c r="B23" s="71">
        <f t="shared" si="1"/>
        <v>46041</v>
      </c>
      <c r="C23" s="59"/>
      <c r="D23" s="59" t="str">
        <f>IF(Bio=1,1,"")</f>
        <v/>
      </c>
      <c r="E23" s="59" t="str">
        <f>IF(AP=1,1,"")</f>
        <v/>
      </c>
      <c r="F23" s="59"/>
      <c r="G23" s="22"/>
      <c r="H23" s="76">
        <f t="shared" si="23"/>
        <v>46072</v>
      </c>
      <c r="I23" s="71">
        <f t="shared" si="2"/>
        <v>46072</v>
      </c>
      <c r="J23" s="59"/>
      <c r="K23" s="59">
        <f>IF(Bio=3,3,"")</f>
        <v>3</v>
      </c>
      <c r="L23" s="59" t="str">
        <f>IF(AP=3,3,"")</f>
        <v/>
      </c>
      <c r="M23" s="20"/>
      <c r="N23" s="76">
        <f t="shared" si="3"/>
        <v>46100</v>
      </c>
      <c r="O23" s="71">
        <f t="shared" si="4"/>
        <v>46100</v>
      </c>
      <c r="P23" s="59"/>
      <c r="Q23" s="59">
        <f>IF(Bio=3,3,"")</f>
        <v>3</v>
      </c>
      <c r="R23" s="59" t="str">
        <f>IF(AP=3,3,"")</f>
        <v/>
      </c>
      <c r="S23" s="20"/>
      <c r="T23" s="76">
        <f t="shared" si="5"/>
        <v>46131</v>
      </c>
      <c r="U23" s="71">
        <f t="shared" si="6"/>
        <v>46131</v>
      </c>
      <c r="V23" s="59"/>
      <c r="W23" s="59"/>
      <c r="X23" s="59"/>
      <c r="Y23" s="20"/>
      <c r="Z23" s="76">
        <f t="shared" si="24"/>
        <v>46161</v>
      </c>
      <c r="AA23" s="71">
        <f t="shared" si="8"/>
        <v>46161</v>
      </c>
      <c r="AB23" s="59" t="str">
        <f>IF(RM=2,2,"")</f>
        <v/>
      </c>
      <c r="AC23" s="19"/>
      <c r="AD23" s="19"/>
      <c r="AE23" s="59" t="str">
        <f>IF(WS=1,1,"")</f>
        <v/>
      </c>
      <c r="AF23" s="76">
        <f t="shared" si="25"/>
        <v>46192</v>
      </c>
      <c r="AG23" s="71">
        <f t="shared" si="10"/>
        <v>46192</v>
      </c>
      <c r="AH23" s="59" t="str">
        <f>IF(RM=4,4,"")</f>
        <v/>
      </c>
      <c r="AI23" s="59" t="str">
        <f>IF(Bio=6,6,"")</f>
        <v/>
      </c>
      <c r="AJ23" s="59" t="str">
        <f>IF(AP=6,6,"")</f>
        <v/>
      </c>
      <c r="AK23" s="59" t="str">
        <f>IF(WS=4,4,"")</f>
        <v/>
      </c>
      <c r="AL23" s="73">
        <f t="shared" si="26"/>
        <v>46222</v>
      </c>
      <c r="AM23" s="71">
        <f t="shared" si="12"/>
        <v>46222</v>
      </c>
      <c r="AN23" s="59"/>
      <c r="AO23" s="59"/>
      <c r="AP23" s="59"/>
      <c r="AQ23" s="62"/>
      <c r="AR23" s="76">
        <f t="shared" si="27"/>
        <v>46253</v>
      </c>
      <c r="AS23" s="71">
        <f t="shared" si="14"/>
        <v>46253</v>
      </c>
      <c r="AT23" s="59" t="str">
        <f>IF(RM=5,5,"")</f>
        <v/>
      </c>
      <c r="AU23" s="5"/>
      <c r="AV23" s="5"/>
      <c r="AW23" s="101"/>
      <c r="AX23" s="76">
        <f t="shared" si="28"/>
        <v>46284</v>
      </c>
      <c r="AY23" s="71">
        <f t="shared" si="16"/>
        <v>46284</v>
      </c>
      <c r="AZ23" s="59"/>
      <c r="BA23" s="59"/>
      <c r="BB23" s="59"/>
      <c r="BC23" s="20"/>
      <c r="BD23" s="76">
        <f t="shared" si="29"/>
        <v>46314</v>
      </c>
      <c r="BE23" s="71">
        <f t="shared" si="18"/>
        <v>46314</v>
      </c>
      <c r="BF23" s="59" t="str">
        <f>IF(RM=1,1,"")</f>
        <v/>
      </c>
      <c r="BG23" s="59"/>
      <c r="BH23" s="59"/>
      <c r="BI23" s="23"/>
      <c r="BJ23" s="76">
        <f t="shared" si="30"/>
        <v>46345</v>
      </c>
      <c r="BK23" s="71">
        <f t="shared" si="20"/>
        <v>46345</v>
      </c>
      <c r="BL23" s="59">
        <f>IF(RM=3,3,"")</f>
        <v>3</v>
      </c>
      <c r="BM23" s="5"/>
      <c r="BN23" s="5"/>
      <c r="BO23" s="62" t="str">
        <f>IF(WS=3,3,"")</f>
        <v/>
      </c>
      <c r="BP23" s="78">
        <f t="shared" si="31"/>
        <v>46375</v>
      </c>
      <c r="BQ23" s="71">
        <f t="shared" si="0"/>
        <v>46375</v>
      </c>
      <c r="BR23" s="59"/>
      <c r="BS23" s="59" t="str">
        <f>IF(Bio=1,1,"")</f>
        <v/>
      </c>
      <c r="BT23" s="59" t="str">
        <f>IF(AP=1,1,"")</f>
        <v/>
      </c>
      <c r="BU23" s="61"/>
    </row>
    <row r="24" spans="1:73" x14ac:dyDescent="0.25">
      <c r="A24" s="73">
        <f t="shared" si="32"/>
        <v>46042</v>
      </c>
      <c r="B24" s="71">
        <f t="shared" si="1"/>
        <v>46042</v>
      </c>
      <c r="D24" s="59" t="str">
        <f>IF(Bio=2,2,"")</f>
        <v/>
      </c>
      <c r="E24" s="59" t="str">
        <f>IF(AP=2,2,"")</f>
        <v/>
      </c>
      <c r="F24" s="15"/>
      <c r="G24" s="22"/>
      <c r="H24" s="76">
        <f t="shared" si="23"/>
        <v>46073</v>
      </c>
      <c r="I24" s="71">
        <f t="shared" si="2"/>
        <v>46073</v>
      </c>
      <c r="J24" s="15"/>
      <c r="K24" s="59" t="str">
        <f>IF(Bio=4,4,"")</f>
        <v/>
      </c>
      <c r="L24" s="59">
        <f>IF(AP=4,4,"")</f>
        <v>4</v>
      </c>
      <c r="M24" s="20"/>
      <c r="N24" s="76">
        <f t="shared" si="3"/>
        <v>46101</v>
      </c>
      <c r="O24" s="71">
        <f t="shared" si="4"/>
        <v>46101</v>
      </c>
      <c r="P24" s="15"/>
      <c r="Q24" s="59" t="str">
        <f>IF(Bio=4,4,"")</f>
        <v/>
      </c>
      <c r="R24" s="59">
        <f>IF(AP=4,4,"")</f>
        <v>4</v>
      </c>
      <c r="S24" s="20"/>
      <c r="T24" s="76">
        <f t="shared" si="5"/>
        <v>46132</v>
      </c>
      <c r="U24" s="71">
        <f t="shared" si="6"/>
        <v>46132</v>
      </c>
      <c r="V24" s="59" t="str">
        <f>IF(RM=1,1,"")</f>
        <v/>
      </c>
      <c r="W24" s="59"/>
      <c r="X24" s="59"/>
      <c r="Y24" s="100"/>
      <c r="Z24" s="76">
        <f t="shared" si="24"/>
        <v>46162</v>
      </c>
      <c r="AA24" s="71">
        <f t="shared" si="8"/>
        <v>46162</v>
      </c>
      <c r="AB24" s="15"/>
      <c r="AC24" s="59" t="str">
        <f>IF(Bio=5,5,"")</f>
        <v/>
      </c>
      <c r="AD24" s="59" t="str">
        <f>IF(AP=5,5,"")</f>
        <v/>
      </c>
      <c r="AE24" s="59">
        <f>IF(WS=2,2,"")</f>
        <v>2</v>
      </c>
      <c r="AF24" s="76">
        <f t="shared" si="25"/>
        <v>46193</v>
      </c>
      <c r="AG24" s="71">
        <f t="shared" si="10"/>
        <v>46193</v>
      </c>
      <c r="AH24" s="59"/>
      <c r="AI24" s="59"/>
      <c r="AJ24" s="59"/>
      <c r="AK24" s="61"/>
      <c r="AL24" s="73">
        <f t="shared" si="26"/>
        <v>46223</v>
      </c>
      <c r="AM24" s="71">
        <f t="shared" si="12"/>
        <v>46223</v>
      </c>
      <c r="AN24" s="59"/>
      <c r="AO24" s="59" t="str">
        <f>IF(Bio=1,1,"")</f>
        <v/>
      </c>
      <c r="AP24" s="59" t="str">
        <f>IF(AP=1,1,"")</f>
        <v/>
      </c>
      <c r="AQ24" s="62"/>
      <c r="AR24" s="76">
        <f t="shared" si="27"/>
        <v>46254</v>
      </c>
      <c r="AS24" s="71">
        <f t="shared" si="14"/>
        <v>46254</v>
      </c>
      <c r="AT24" s="59"/>
      <c r="AU24" s="59">
        <f>IF(Bio=3,3,"")</f>
        <v>3</v>
      </c>
      <c r="AV24" s="59" t="str">
        <f>IF(AP=3,3,"")</f>
        <v/>
      </c>
      <c r="AW24" s="101"/>
      <c r="AX24" s="76">
        <f t="shared" si="28"/>
        <v>46285</v>
      </c>
      <c r="AY24" s="71">
        <f t="shared" si="16"/>
        <v>46285</v>
      </c>
      <c r="AZ24" s="5"/>
      <c r="BA24" s="5"/>
      <c r="BB24" s="5"/>
      <c r="BC24" s="23"/>
      <c r="BD24" s="76">
        <f t="shared" si="29"/>
        <v>46315</v>
      </c>
      <c r="BE24" s="71">
        <f t="shared" si="18"/>
        <v>46315</v>
      </c>
      <c r="BF24" s="59" t="str">
        <f>IF(RM=2,2,"")</f>
        <v/>
      </c>
      <c r="BG24" s="19"/>
      <c r="BH24" s="19"/>
      <c r="BI24" s="62" t="str">
        <f>IF(WS=1,1,"")</f>
        <v/>
      </c>
      <c r="BJ24" s="76">
        <f t="shared" si="30"/>
        <v>46346</v>
      </c>
      <c r="BK24" s="71">
        <f t="shared" si="20"/>
        <v>46346</v>
      </c>
      <c r="BL24" s="59" t="str">
        <f>IF(RM=4,4,"")</f>
        <v/>
      </c>
      <c r="BM24" s="59" t="str">
        <f>IF(Bio=6,6,"")</f>
        <v/>
      </c>
      <c r="BN24" s="59" t="str">
        <f>IF(AP=6,6,"")</f>
        <v/>
      </c>
      <c r="BO24" s="62" t="str">
        <f>IF(WS=4,4,"")</f>
        <v/>
      </c>
      <c r="BP24" s="78">
        <f t="shared" si="31"/>
        <v>46376</v>
      </c>
      <c r="BQ24" s="71">
        <f t="shared" si="0"/>
        <v>46376</v>
      </c>
      <c r="BR24" s="59"/>
      <c r="BS24" s="59"/>
      <c r="BT24" s="59"/>
      <c r="BU24" s="61"/>
    </row>
    <row r="25" spans="1:73" x14ac:dyDescent="0.25">
      <c r="A25" s="73">
        <f t="shared" si="32"/>
        <v>46043</v>
      </c>
      <c r="B25" s="71">
        <f t="shared" si="1"/>
        <v>46043</v>
      </c>
      <c r="C25" s="59" t="str">
        <f>IF(RM=5,5,"")</f>
        <v/>
      </c>
      <c r="F25" s="15"/>
      <c r="G25" s="22"/>
      <c r="H25" s="76">
        <f t="shared" si="23"/>
        <v>46074</v>
      </c>
      <c r="I25" s="71">
        <f t="shared" si="2"/>
        <v>46074</v>
      </c>
      <c r="J25" s="59"/>
      <c r="K25" s="59"/>
      <c r="L25" s="59"/>
      <c r="M25" s="20"/>
      <c r="N25" s="76">
        <f t="shared" si="3"/>
        <v>46102</v>
      </c>
      <c r="O25" s="71">
        <f t="shared" si="4"/>
        <v>46102</v>
      </c>
      <c r="P25" s="59"/>
      <c r="Q25" s="59"/>
      <c r="R25" s="59"/>
      <c r="S25" s="20"/>
      <c r="T25" s="76">
        <f t="shared" si="5"/>
        <v>46133</v>
      </c>
      <c r="U25" s="71">
        <f t="shared" si="6"/>
        <v>46133</v>
      </c>
      <c r="V25" s="59" t="str">
        <f>IF(RM=2,2,"")</f>
        <v/>
      </c>
      <c r="W25" s="19"/>
      <c r="X25" s="19"/>
      <c r="Y25" s="62" t="str">
        <f>IF(WS=1,1,"")</f>
        <v/>
      </c>
      <c r="Z25" s="76">
        <f t="shared" si="24"/>
        <v>46163</v>
      </c>
      <c r="AA25" s="71">
        <f t="shared" si="8"/>
        <v>46163</v>
      </c>
      <c r="AB25" s="59">
        <f>IF(RM=3,3,"")</f>
        <v>3</v>
      </c>
      <c r="AE25" s="59" t="str">
        <f>IF(WS=3,3,"")</f>
        <v/>
      </c>
      <c r="AF25" s="76">
        <f t="shared" si="25"/>
        <v>46194</v>
      </c>
      <c r="AG25" s="71">
        <f t="shared" si="10"/>
        <v>46194</v>
      </c>
      <c r="AH25" s="19"/>
      <c r="AI25" s="59"/>
      <c r="AJ25" s="59"/>
      <c r="AK25" s="61"/>
      <c r="AL25" s="73">
        <f t="shared" si="26"/>
        <v>46224</v>
      </c>
      <c r="AM25" s="71">
        <f t="shared" si="12"/>
        <v>46224</v>
      </c>
      <c r="AN25" s="5"/>
      <c r="AO25" s="59" t="str">
        <f>IF(Bio=2,2,"")</f>
        <v/>
      </c>
      <c r="AP25" s="59" t="str">
        <f>IF(AP=2,2,"")</f>
        <v/>
      </c>
      <c r="AQ25" s="101"/>
      <c r="AR25" s="76">
        <f t="shared" si="27"/>
        <v>46255</v>
      </c>
      <c r="AS25" s="71">
        <f t="shared" si="14"/>
        <v>46255</v>
      </c>
      <c r="AT25" s="15"/>
      <c r="AU25" s="59" t="str">
        <f>IF(Bio=4,4,"")</f>
        <v/>
      </c>
      <c r="AV25" s="59">
        <f>IF(AP=4,4,"")</f>
        <v>4</v>
      </c>
      <c r="AW25" s="101"/>
      <c r="AX25" s="76">
        <f t="shared" si="28"/>
        <v>46286</v>
      </c>
      <c r="AY25" s="71">
        <f t="shared" si="16"/>
        <v>46286</v>
      </c>
      <c r="AZ25" s="59" t="str">
        <f>IF(RM=1,1,"")</f>
        <v/>
      </c>
      <c r="BA25" s="59"/>
      <c r="BB25" s="59"/>
      <c r="BC25" s="23"/>
      <c r="BD25" s="76">
        <f t="shared" si="29"/>
        <v>46316</v>
      </c>
      <c r="BE25" s="71">
        <f t="shared" si="18"/>
        <v>46316</v>
      </c>
      <c r="BF25" s="15"/>
      <c r="BG25" s="59" t="str">
        <f>IF(Bio=5,5,"")</f>
        <v/>
      </c>
      <c r="BH25" s="59" t="str">
        <f>IF(AP=5,5,"")</f>
        <v/>
      </c>
      <c r="BI25" s="62">
        <f>IF(WS=2,2,"")</f>
        <v>2</v>
      </c>
      <c r="BJ25" s="76">
        <f t="shared" si="30"/>
        <v>46347</v>
      </c>
      <c r="BK25" s="71">
        <f t="shared" si="20"/>
        <v>46347</v>
      </c>
      <c r="BL25" s="59"/>
      <c r="BM25" s="59"/>
      <c r="BN25" s="59"/>
      <c r="BO25" s="62"/>
      <c r="BP25" s="78">
        <f t="shared" si="31"/>
        <v>46377</v>
      </c>
      <c r="BQ25" s="71">
        <f t="shared" si="0"/>
        <v>46377</v>
      </c>
      <c r="BR25" s="59"/>
      <c r="BS25" s="59" t="str">
        <f>IF(Bio=2,2,"")</f>
        <v/>
      </c>
      <c r="BT25" s="59" t="str">
        <f>IF(AP=2,2,"")</f>
        <v/>
      </c>
      <c r="BU25" s="61"/>
    </row>
    <row r="26" spans="1:73" x14ac:dyDescent="0.25">
      <c r="A26" s="73">
        <f t="shared" si="32"/>
        <v>46044</v>
      </c>
      <c r="B26" s="71">
        <f t="shared" si="1"/>
        <v>46044</v>
      </c>
      <c r="C26" s="59"/>
      <c r="D26" s="59">
        <f>IF(Bio=3,3,"")</f>
        <v>3</v>
      </c>
      <c r="E26" s="59" t="str">
        <f>IF(AP=3,3,"")</f>
        <v/>
      </c>
      <c r="F26" s="15"/>
      <c r="G26" s="15"/>
      <c r="H26" s="76">
        <f t="shared" si="23"/>
        <v>46075</v>
      </c>
      <c r="I26" s="71">
        <f t="shared" si="2"/>
        <v>46075</v>
      </c>
      <c r="M26" s="20"/>
      <c r="N26" s="76">
        <f t="shared" si="3"/>
        <v>46103</v>
      </c>
      <c r="O26" s="71">
        <f t="shared" si="4"/>
        <v>46103</v>
      </c>
      <c r="S26" s="20"/>
      <c r="T26" s="76">
        <f t="shared" si="5"/>
        <v>46134</v>
      </c>
      <c r="U26" s="71">
        <f t="shared" si="6"/>
        <v>46134</v>
      </c>
      <c r="V26" s="15"/>
      <c r="W26" s="59" t="str">
        <f>IF(Bio=5,5,"")</f>
        <v/>
      </c>
      <c r="X26" s="59" t="str">
        <f>IF(AP=5,5,"")</f>
        <v/>
      </c>
      <c r="Y26" s="62">
        <f>IF(WS=2,2,"")</f>
        <v>2</v>
      </c>
      <c r="Z26" s="76">
        <f t="shared" si="24"/>
        <v>46164</v>
      </c>
      <c r="AA26" s="71">
        <f t="shared" si="8"/>
        <v>46164</v>
      </c>
      <c r="AB26" s="59" t="str">
        <f>IF(RM=4,4,"")</f>
        <v/>
      </c>
      <c r="AC26" s="59" t="str">
        <f>IF(Bio=6,6,"")</f>
        <v/>
      </c>
      <c r="AD26" s="59" t="str">
        <f>IF(AP=6,6,"")</f>
        <v/>
      </c>
      <c r="AE26" s="59" t="str">
        <f>IF(WS=4,4,"")</f>
        <v/>
      </c>
      <c r="AF26" s="76">
        <f t="shared" si="25"/>
        <v>46195</v>
      </c>
      <c r="AG26" s="71">
        <f t="shared" si="10"/>
        <v>46195</v>
      </c>
      <c r="AH26" s="59"/>
      <c r="AI26" s="59" t="str">
        <f>IF(Bio=1,1,"")</f>
        <v/>
      </c>
      <c r="AJ26" s="59" t="str">
        <f>IF(AP=1,1,"")</f>
        <v/>
      </c>
      <c r="AK26" s="59"/>
      <c r="AL26" s="73">
        <f t="shared" si="26"/>
        <v>46225</v>
      </c>
      <c r="AM26" s="71">
        <f t="shared" si="12"/>
        <v>46225</v>
      </c>
      <c r="AN26" s="59" t="str">
        <f>IF(RM=5,5,"")</f>
        <v/>
      </c>
      <c r="AO26" s="5"/>
      <c r="AP26" s="5"/>
      <c r="AQ26" s="101"/>
      <c r="AR26" s="76">
        <f t="shared" si="27"/>
        <v>46256</v>
      </c>
      <c r="AS26" s="71">
        <f t="shared" si="14"/>
        <v>46256</v>
      </c>
      <c r="AT26" s="59"/>
      <c r="AU26" s="59"/>
      <c r="AV26" s="59"/>
      <c r="AW26" s="20"/>
      <c r="AX26" s="76">
        <f t="shared" si="28"/>
        <v>46287</v>
      </c>
      <c r="AY26" s="71">
        <f t="shared" si="16"/>
        <v>46287</v>
      </c>
      <c r="AZ26" s="59" t="str">
        <f>IF(RM=2,2,"")</f>
        <v/>
      </c>
      <c r="BA26" s="19"/>
      <c r="BB26" s="19"/>
      <c r="BC26" s="62" t="str">
        <f>IF(WS=1,1,"")</f>
        <v/>
      </c>
      <c r="BD26" s="76">
        <f t="shared" si="29"/>
        <v>46317</v>
      </c>
      <c r="BE26" s="71">
        <f t="shared" si="18"/>
        <v>46317</v>
      </c>
      <c r="BF26" s="59">
        <f>IF(RM=3,3,"")</f>
        <v>3</v>
      </c>
      <c r="BG26" s="5"/>
      <c r="BH26" s="5"/>
      <c r="BI26" s="62" t="str">
        <f>IF(WS=3,3,"")</f>
        <v/>
      </c>
      <c r="BJ26" s="76">
        <f t="shared" si="30"/>
        <v>46348</v>
      </c>
      <c r="BK26" s="71">
        <f t="shared" si="20"/>
        <v>46348</v>
      </c>
      <c r="BL26" s="59"/>
      <c r="BM26" s="59"/>
      <c r="BN26" s="59"/>
      <c r="BO26" s="62"/>
      <c r="BP26" s="78">
        <f t="shared" si="31"/>
        <v>46378</v>
      </c>
      <c r="BQ26" s="71">
        <f t="shared" si="0"/>
        <v>46378</v>
      </c>
      <c r="BR26" s="59" t="str">
        <f>IF(RM=5,5,"")</f>
        <v/>
      </c>
      <c r="BS26" s="59"/>
      <c r="BT26" s="59" t="str">
        <f>IF(AP=3,3,"")</f>
        <v/>
      </c>
      <c r="BU26" s="61"/>
    </row>
    <row r="27" spans="1:73" x14ac:dyDescent="0.25">
      <c r="A27" s="73">
        <f t="shared" si="32"/>
        <v>46045</v>
      </c>
      <c r="B27" s="71">
        <f t="shared" si="1"/>
        <v>46045</v>
      </c>
      <c r="C27" s="15"/>
      <c r="D27" s="59" t="str">
        <f>IF(Bio=4,4,"")</f>
        <v/>
      </c>
      <c r="E27" s="59">
        <f>IF(AP=4,4,"")</f>
        <v>4</v>
      </c>
      <c r="F27" s="15"/>
      <c r="G27" s="15"/>
      <c r="H27" s="76">
        <f t="shared" si="23"/>
        <v>46076</v>
      </c>
      <c r="I27" s="71">
        <f t="shared" si="2"/>
        <v>46076</v>
      </c>
      <c r="J27" s="59" t="str">
        <f>IF(RM=1,1,"")</f>
        <v/>
      </c>
      <c r="K27" s="59"/>
      <c r="L27" s="59"/>
      <c r="M27" s="5"/>
      <c r="N27" s="76">
        <f t="shared" si="3"/>
        <v>46104</v>
      </c>
      <c r="O27" s="71">
        <f t="shared" si="4"/>
        <v>46104</v>
      </c>
      <c r="P27" s="59" t="str">
        <f>IF(RM=1,1,"")</f>
        <v/>
      </c>
      <c r="Q27" s="59"/>
      <c r="R27" s="59"/>
      <c r="S27" s="5"/>
      <c r="T27" s="76">
        <f t="shared" si="5"/>
        <v>46135</v>
      </c>
      <c r="U27" s="71">
        <f t="shared" si="6"/>
        <v>46135</v>
      </c>
      <c r="V27" s="59">
        <f>IF(RM=3,3,"")</f>
        <v>3</v>
      </c>
      <c r="W27" s="5"/>
      <c r="X27" s="5"/>
      <c r="Y27" s="62" t="str">
        <f>IF(WS=3,3,"")</f>
        <v/>
      </c>
      <c r="Z27" s="76">
        <f t="shared" si="24"/>
        <v>46165</v>
      </c>
      <c r="AA27" s="71">
        <f t="shared" si="8"/>
        <v>46165</v>
      </c>
      <c r="AB27" s="59"/>
      <c r="AC27" s="59"/>
      <c r="AD27" s="59"/>
      <c r="AE27" s="59"/>
      <c r="AF27" s="76">
        <f t="shared" si="25"/>
        <v>46196</v>
      </c>
      <c r="AG27" s="71">
        <f t="shared" si="10"/>
        <v>46196</v>
      </c>
      <c r="AH27" s="59"/>
      <c r="AI27" s="59" t="str">
        <f>IF(Bio=2,2,"")</f>
        <v/>
      </c>
      <c r="AJ27" s="59" t="str">
        <f>IF(AP=2,2,"")</f>
        <v/>
      </c>
      <c r="AK27" s="20"/>
      <c r="AL27" s="73">
        <f t="shared" si="26"/>
        <v>46226</v>
      </c>
      <c r="AM27" s="71">
        <f t="shared" si="12"/>
        <v>46226</v>
      </c>
      <c r="AN27" s="59"/>
      <c r="AO27" s="59">
        <f>IF(Bio=3,3,"")</f>
        <v>3</v>
      </c>
      <c r="AP27" s="59" t="str">
        <f>IF(AP=3,3,"")</f>
        <v/>
      </c>
      <c r="AQ27" s="101"/>
      <c r="AR27" s="76">
        <f t="shared" si="27"/>
        <v>46257</v>
      </c>
      <c r="AS27" s="71">
        <f t="shared" si="14"/>
        <v>46257</v>
      </c>
      <c r="AT27" s="5"/>
      <c r="AU27" s="5"/>
      <c r="AV27" s="5"/>
      <c r="AW27" s="23"/>
      <c r="AX27" s="76">
        <f t="shared" si="28"/>
        <v>46288</v>
      </c>
      <c r="AY27" s="71">
        <f t="shared" si="16"/>
        <v>46288</v>
      </c>
      <c r="AZ27" s="15"/>
      <c r="BA27" s="59" t="str">
        <f>IF(Bio=5,5,"")</f>
        <v/>
      </c>
      <c r="BB27" s="59" t="str">
        <f>IF(AP=5,5,"")</f>
        <v/>
      </c>
      <c r="BC27" s="62">
        <f>IF(WS=2,2,"")</f>
        <v>2</v>
      </c>
      <c r="BD27" s="76">
        <f t="shared" si="29"/>
        <v>46318</v>
      </c>
      <c r="BE27" s="71">
        <f t="shared" si="18"/>
        <v>46318</v>
      </c>
      <c r="BF27" s="59" t="str">
        <f>IF(RM=4,4,"")</f>
        <v/>
      </c>
      <c r="BG27" s="59" t="str">
        <f>IF(Bio=6,6,"")</f>
        <v/>
      </c>
      <c r="BH27" s="59" t="str">
        <f>IF(AP=6,6,"")</f>
        <v/>
      </c>
      <c r="BI27" s="62" t="str">
        <f>IF(WS=4,4,"")</f>
        <v/>
      </c>
      <c r="BJ27" s="76">
        <f t="shared" si="30"/>
        <v>46349</v>
      </c>
      <c r="BK27" s="71">
        <f t="shared" si="20"/>
        <v>46349</v>
      </c>
      <c r="BL27" s="59"/>
      <c r="BM27" s="59" t="str">
        <f>IF(Bio=1,1,"")</f>
        <v/>
      </c>
      <c r="BN27" s="59" t="str">
        <f>IF(AP=1,1,"")</f>
        <v/>
      </c>
      <c r="BO27" s="62"/>
      <c r="BP27" s="78">
        <f t="shared" si="31"/>
        <v>46379</v>
      </c>
      <c r="BQ27" s="71">
        <f t="shared" si="0"/>
        <v>46379</v>
      </c>
      <c r="BR27" s="59"/>
      <c r="BS27" s="59">
        <f>IF(Bio=3,3,IF(Bio=4,4,""))</f>
        <v>3</v>
      </c>
      <c r="BT27" s="59">
        <f>IF(AP=4,4,"")</f>
        <v>4</v>
      </c>
      <c r="BU27" s="61"/>
    </row>
    <row r="28" spans="1:73" x14ac:dyDescent="0.25">
      <c r="A28" s="73">
        <f t="shared" si="32"/>
        <v>46046</v>
      </c>
      <c r="B28" s="71">
        <f t="shared" si="1"/>
        <v>46046</v>
      </c>
      <c r="C28" s="59"/>
      <c r="D28" s="59"/>
      <c r="E28" s="59"/>
      <c r="F28" s="19"/>
      <c r="G28" s="15"/>
      <c r="H28" s="76">
        <f t="shared" si="23"/>
        <v>46077</v>
      </c>
      <c r="I28" s="71">
        <f t="shared" si="2"/>
        <v>46077</v>
      </c>
      <c r="J28" s="59" t="str">
        <f>IF(RM=2,2,"")</f>
        <v/>
      </c>
      <c r="K28" s="19"/>
      <c r="L28" s="19"/>
      <c r="M28" s="59" t="str">
        <f>IF(WS=1,1,"")</f>
        <v/>
      </c>
      <c r="N28" s="76">
        <f t="shared" si="3"/>
        <v>46105</v>
      </c>
      <c r="O28" s="71">
        <f t="shared" si="4"/>
        <v>46105</v>
      </c>
      <c r="P28" s="59" t="str">
        <f>IF(RM=2,2,"")</f>
        <v/>
      </c>
      <c r="Q28" s="19"/>
      <c r="R28" s="19"/>
      <c r="S28" s="59" t="str">
        <f>IF(WS=1,1,"")</f>
        <v/>
      </c>
      <c r="T28" s="76">
        <f t="shared" si="5"/>
        <v>46136</v>
      </c>
      <c r="U28" s="71">
        <f t="shared" si="6"/>
        <v>46136</v>
      </c>
      <c r="V28" s="59" t="str">
        <f>IF(RM=4,4,"")</f>
        <v/>
      </c>
      <c r="W28" s="59" t="str">
        <f>IF(Bio=6,6,"")</f>
        <v/>
      </c>
      <c r="X28" s="59" t="str">
        <f>IF(AP=6,6,"")</f>
        <v/>
      </c>
      <c r="Y28" s="62" t="str">
        <f>IF(WS=4,4,"")</f>
        <v/>
      </c>
      <c r="Z28" s="76">
        <f t="shared" si="24"/>
        <v>46166</v>
      </c>
      <c r="AA28" s="71">
        <f t="shared" si="8"/>
        <v>46166</v>
      </c>
      <c r="AB28" s="59"/>
      <c r="AC28" s="15"/>
      <c r="AD28" s="15"/>
      <c r="AE28" s="59"/>
      <c r="AF28" s="76">
        <f t="shared" si="25"/>
        <v>46197</v>
      </c>
      <c r="AG28" s="71">
        <f t="shared" si="10"/>
        <v>46197</v>
      </c>
      <c r="AH28" s="59" t="str">
        <f>IF(RM=5,5,"")</f>
        <v/>
      </c>
      <c r="AK28" s="20"/>
      <c r="AL28" s="73">
        <f t="shared" si="26"/>
        <v>46227</v>
      </c>
      <c r="AM28" s="71">
        <f t="shared" si="12"/>
        <v>46227</v>
      </c>
      <c r="AN28" s="15"/>
      <c r="AO28" s="59" t="str">
        <f>IF(Bio=4,4,"")</f>
        <v/>
      </c>
      <c r="AP28" s="59">
        <f>IF(AP=4,4,"")</f>
        <v>4</v>
      </c>
      <c r="AQ28" s="101"/>
      <c r="AR28" s="76">
        <f t="shared" si="27"/>
        <v>46258</v>
      </c>
      <c r="AS28" s="71">
        <f t="shared" si="14"/>
        <v>46258</v>
      </c>
      <c r="AT28" s="59" t="str">
        <f>IF(RM=1,1,"")</f>
        <v/>
      </c>
      <c r="AU28" s="59"/>
      <c r="AV28" s="59"/>
      <c r="AW28" s="23"/>
      <c r="AX28" s="76">
        <f t="shared" si="28"/>
        <v>46289</v>
      </c>
      <c r="AY28" s="71">
        <f t="shared" si="16"/>
        <v>46289</v>
      </c>
      <c r="AZ28" s="59">
        <f>IF(RM=3,3,"")</f>
        <v>3</v>
      </c>
      <c r="BA28" s="5"/>
      <c r="BB28" s="5"/>
      <c r="BC28" s="62" t="str">
        <f>IF(WS=3,3,"")</f>
        <v/>
      </c>
      <c r="BD28" s="76">
        <f t="shared" si="29"/>
        <v>46319</v>
      </c>
      <c r="BE28" s="71">
        <f t="shared" si="18"/>
        <v>46319</v>
      </c>
      <c r="BF28" s="59"/>
      <c r="BG28" s="59"/>
      <c r="BH28" s="59"/>
      <c r="BI28" s="62"/>
      <c r="BJ28" s="76">
        <f t="shared" si="30"/>
        <v>46350</v>
      </c>
      <c r="BK28" s="71">
        <f t="shared" si="20"/>
        <v>46350</v>
      </c>
      <c r="BL28" s="5"/>
      <c r="BM28" s="59" t="str">
        <f>IF(Bio=2,2,"")</f>
        <v/>
      </c>
      <c r="BN28" s="59" t="str">
        <f>IF(AP=2,2,"")</f>
        <v/>
      </c>
      <c r="BO28" s="101"/>
      <c r="BP28" s="81">
        <f t="shared" si="31"/>
        <v>46380</v>
      </c>
      <c r="BQ28" s="80">
        <f t="shared" ref="BQ28:BQ35" si="33">BP28</f>
        <v>46380</v>
      </c>
      <c r="BR28" s="83" t="s">
        <v>18</v>
      </c>
      <c r="BS28" s="42"/>
      <c r="BT28" s="42"/>
      <c r="BU28" s="45"/>
    </row>
    <row r="29" spans="1:73" x14ac:dyDescent="0.25">
      <c r="A29" s="73">
        <f t="shared" si="32"/>
        <v>46047</v>
      </c>
      <c r="B29" s="71">
        <f t="shared" si="1"/>
        <v>46047</v>
      </c>
      <c r="F29" s="22"/>
      <c r="G29" s="15"/>
      <c r="H29" s="76">
        <f t="shared" si="23"/>
        <v>46078</v>
      </c>
      <c r="I29" s="71">
        <f t="shared" si="2"/>
        <v>46078</v>
      </c>
      <c r="J29" s="15"/>
      <c r="K29" s="59" t="str">
        <f>IF(Bio=5,5,"")</f>
        <v/>
      </c>
      <c r="L29" s="59" t="str">
        <f>IF(AP=5,5,"")</f>
        <v/>
      </c>
      <c r="M29" s="59">
        <f>IF(WS=2,2,"")</f>
        <v>2</v>
      </c>
      <c r="N29" s="76">
        <f t="shared" si="3"/>
        <v>46106</v>
      </c>
      <c r="O29" s="71">
        <f t="shared" si="4"/>
        <v>46106</v>
      </c>
      <c r="P29" s="15"/>
      <c r="Q29" s="59" t="str">
        <f>IF(Bio=5,5,"")</f>
        <v/>
      </c>
      <c r="R29" s="59" t="str">
        <f>IF(AP=5,5,"")</f>
        <v/>
      </c>
      <c r="S29" s="59">
        <f>IF(WS=2,2,"")</f>
        <v>2</v>
      </c>
      <c r="T29" s="76">
        <f t="shared" si="5"/>
        <v>46137</v>
      </c>
      <c r="U29" s="71">
        <f t="shared" si="6"/>
        <v>46137</v>
      </c>
      <c r="V29" s="59"/>
      <c r="W29" s="59"/>
      <c r="X29" s="59"/>
      <c r="Y29" s="62"/>
      <c r="Z29" s="98">
        <f t="shared" si="24"/>
        <v>46167</v>
      </c>
      <c r="AA29" s="99">
        <f t="shared" si="8"/>
        <v>46167</v>
      </c>
      <c r="AB29" s="18" t="s">
        <v>13</v>
      </c>
      <c r="AC29" s="59"/>
      <c r="AD29" s="59"/>
      <c r="AE29" s="59"/>
      <c r="AF29" s="76">
        <f t="shared" si="25"/>
        <v>46198</v>
      </c>
      <c r="AG29" s="71">
        <f t="shared" si="10"/>
        <v>46198</v>
      </c>
      <c r="AH29" s="59"/>
      <c r="AI29" s="59">
        <f>IF(Bio=3,3,"")</f>
        <v>3</v>
      </c>
      <c r="AJ29" s="59" t="str">
        <f>IF(AP=3,3,"")</f>
        <v/>
      </c>
      <c r="AK29" s="20"/>
      <c r="AL29" s="73">
        <f t="shared" si="26"/>
        <v>46228</v>
      </c>
      <c r="AM29" s="71">
        <f t="shared" si="12"/>
        <v>46228</v>
      </c>
      <c r="AN29" s="59"/>
      <c r="AO29" s="59"/>
      <c r="AP29" s="59"/>
      <c r="AQ29" s="20"/>
      <c r="AR29" s="76">
        <f t="shared" si="27"/>
        <v>46259</v>
      </c>
      <c r="AS29" s="71">
        <f t="shared" si="14"/>
        <v>46259</v>
      </c>
      <c r="AT29" s="59" t="str">
        <f>IF(RM=2,2,"")</f>
        <v/>
      </c>
      <c r="AU29" s="19"/>
      <c r="AV29" s="19"/>
      <c r="AW29" s="62" t="str">
        <f>IF(WS=1,1,"")</f>
        <v/>
      </c>
      <c r="AX29" s="76">
        <f t="shared" si="28"/>
        <v>46290</v>
      </c>
      <c r="AY29" s="71">
        <f t="shared" si="16"/>
        <v>46290</v>
      </c>
      <c r="AZ29" s="59" t="str">
        <f>IF(RM=4,4,"")</f>
        <v/>
      </c>
      <c r="BA29" s="59" t="str">
        <f>IF(Bio=6,6,"")</f>
        <v/>
      </c>
      <c r="BB29" s="59" t="str">
        <f>IF(AP=6,6,"")</f>
        <v/>
      </c>
      <c r="BC29" s="62" t="str">
        <f>IF(WS=4,4,"")</f>
        <v/>
      </c>
      <c r="BD29" s="76">
        <f t="shared" si="29"/>
        <v>46320</v>
      </c>
      <c r="BE29" s="71">
        <f t="shared" si="18"/>
        <v>46320</v>
      </c>
      <c r="BF29" s="59"/>
      <c r="BG29" s="59"/>
      <c r="BH29" s="59"/>
      <c r="BI29" s="62"/>
      <c r="BJ29" s="76">
        <f t="shared" si="30"/>
        <v>46351</v>
      </c>
      <c r="BK29" s="71">
        <f t="shared" si="20"/>
        <v>46351</v>
      </c>
      <c r="BL29" s="59" t="str">
        <f>IF(RM=5,5,"")</f>
        <v/>
      </c>
      <c r="BM29" s="5"/>
      <c r="BN29" s="5"/>
      <c r="BO29" s="101"/>
      <c r="BP29" s="81">
        <f t="shared" si="31"/>
        <v>46381</v>
      </c>
      <c r="BQ29" s="80">
        <f t="shared" si="33"/>
        <v>46381</v>
      </c>
      <c r="BR29" s="83" t="s">
        <v>17</v>
      </c>
      <c r="BS29" s="40"/>
      <c r="BT29" s="40"/>
      <c r="BU29" s="45"/>
    </row>
    <row r="30" spans="1:73" x14ac:dyDescent="0.25">
      <c r="A30" s="73">
        <f t="shared" si="32"/>
        <v>46048</v>
      </c>
      <c r="B30" s="71">
        <f t="shared" si="1"/>
        <v>46048</v>
      </c>
      <c r="C30" s="59" t="str">
        <f>IF(RM=1,1,"")</f>
        <v/>
      </c>
      <c r="D30" s="59"/>
      <c r="E30" s="59"/>
      <c r="F30" s="22"/>
      <c r="G30" s="19"/>
      <c r="H30" s="76">
        <f t="shared" si="23"/>
        <v>46079</v>
      </c>
      <c r="I30" s="71">
        <f t="shared" si="2"/>
        <v>46079</v>
      </c>
      <c r="J30" s="59">
        <f>IF(RM=3,3,"")</f>
        <v>3</v>
      </c>
      <c r="M30" s="59" t="str">
        <f>IF(WS=3,3,"")</f>
        <v/>
      </c>
      <c r="N30" s="76">
        <f t="shared" si="3"/>
        <v>46107</v>
      </c>
      <c r="O30" s="71">
        <f t="shared" si="4"/>
        <v>46107</v>
      </c>
      <c r="P30" s="59">
        <f>IF(RM=3,3,"")</f>
        <v>3</v>
      </c>
      <c r="S30" s="59" t="str">
        <f>IF(WS=3,3,"")</f>
        <v/>
      </c>
      <c r="T30" s="76">
        <f t="shared" si="5"/>
        <v>46138</v>
      </c>
      <c r="U30" s="71">
        <f t="shared" si="6"/>
        <v>46138</v>
      </c>
      <c r="V30" s="59"/>
      <c r="W30" s="15"/>
      <c r="X30" s="15"/>
      <c r="Y30" s="62"/>
      <c r="Z30" s="76">
        <f t="shared" si="24"/>
        <v>46168</v>
      </c>
      <c r="AA30" s="71">
        <f t="shared" si="8"/>
        <v>46168</v>
      </c>
      <c r="AB30" s="59"/>
      <c r="AC30" s="59" t="str">
        <f>IF(Bio=1,1,"")</f>
        <v/>
      </c>
      <c r="AD30" s="59" t="str">
        <f>IF(AP=1,1,"")</f>
        <v/>
      </c>
      <c r="AE30" s="62"/>
      <c r="AF30" s="76">
        <f t="shared" si="25"/>
        <v>46199</v>
      </c>
      <c r="AG30" s="71">
        <f t="shared" si="10"/>
        <v>46199</v>
      </c>
      <c r="AH30" s="15"/>
      <c r="AI30" s="59" t="str">
        <f>IF(Bio=4,4,"")</f>
        <v/>
      </c>
      <c r="AJ30" s="59">
        <f>IF(AP=4,4,"")</f>
        <v>4</v>
      </c>
      <c r="AK30" s="20"/>
      <c r="AL30" s="73">
        <f t="shared" si="26"/>
        <v>46229</v>
      </c>
      <c r="AM30" s="71">
        <f t="shared" si="12"/>
        <v>46229</v>
      </c>
      <c r="AN30" s="5"/>
      <c r="AO30" s="5"/>
      <c r="AP30" s="5"/>
      <c r="AQ30" s="23"/>
      <c r="AR30" s="76">
        <f t="shared" si="27"/>
        <v>46260</v>
      </c>
      <c r="AS30" s="71">
        <f t="shared" si="14"/>
        <v>46260</v>
      </c>
      <c r="AT30" s="15"/>
      <c r="AU30" s="59" t="str">
        <f>IF(Bio=5,5,"")</f>
        <v/>
      </c>
      <c r="AV30" s="59" t="str">
        <f>IF(AP=5,5,"")</f>
        <v/>
      </c>
      <c r="AW30" s="62">
        <f>IF(WS=2,2,"")</f>
        <v>2</v>
      </c>
      <c r="AX30" s="76">
        <f t="shared" si="28"/>
        <v>46291</v>
      </c>
      <c r="AY30" s="71">
        <f t="shared" si="16"/>
        <v>46291</v>
      </c>
      <c r="AZ30" s="59"/>
      <c r="BA30" s="59"/>
      <c r="BB30" s="59"/>
      <c r="BC30" s="62"/>
      <c r="BD30" s="76">
        <f t="shared" si="29"/>
        <v>46321</v>
      </c>
      <c r="BE30" s="71">
        <f t="shared" si="18"/>
        <v>46321</v>
      </c>
      <c r="BF30" s="59"/>
      <c r="BG30" s="59" t="str">
        <f>IF(Bio=1,1,"")</f>
        <v/>
      </c>
      <c r="BH30" s="59" t="str">
        <f>IF(AP=1,1,"")</f>
        <v/>
      </c>
      <c r="BI30" s="62"/>
      <c r="BJ30" s="76">
        <f t="shared" si="30"/>
        <v>46352</v>
      </c>
      <c r="BK30" s="71">
        <f t="shared" si="20"/>
        <v>46352</v>
      </c>
      <c r="BL30" s="59"/>
      <c r="BM30" s="59">
        <f>IF(Bio=3,3,"")</f>
        <v>3</v>
      </c>
      <c r="BN30" s="59" t="str">
        <f>IF(AP=3,3,"")</f>
        <v/>
      </c>
      <c r="BO30" s="101"/>
      <c r="BP30" s="81">
        <f t="shared" si="31"/>
        <v>46382</v>
      </c>
      <c r="BQ30" s="80">
        <f t="shared" si="33"/>
        <v>46382</v>
      </c>
      <c r="BR30" s="83" t="s">
        <v>427</v>
      </c>
      <c r="BS30" s="40"/>
      <c r="BT30" s="40"/>
      <c r="BU30" s="45"/>
    </row>
    <row r="31" spans="1:73" x14ac:dyDescent="0.25">
      <c r="A31" s="73">
        <f t="shared" si="32"/>
        <v>46049</v>
      </c>
      <c r="B31" s="71">
        <f t="shared" si="1"/>
        <v>46049</v>
      </c>
      <c r="C31" s="59" t="str">
        <f>IF(RM=2,2,"")</f>
        <v/>
      </c>
      <c r="D31" s="19"/>
      <c r="E31" s="19"/>
      <c r="F31" s="59" t="str">
        <f>IF(WS=1,1,"")</f>
        <v/>
      </c>
      <c r="G31" s="22"/>
      <c r="H31" s="76">
        <f t="shared" si="23"/>
        <v>46080</v>
      </c>
      <c r="I31" s="71">
        <f t="shared" si="2"/>
        <v>46080</v>
      </c>
      <c r="J31" s="59" t="str">
        <f>IF(RM=4,4,"")</f>
        <v/>
      </c>
      <c r="K31" s="59" t="str">
        <f>IF(Bio=6,6,"")</f>
        <v/>
      </c>
      <c r="L31" s="59" t="str">
        <f>IF(AP=6,6,"")</f>
        <v/>
      </c>
      <c r="M31" s="59" t="str">
        <f>IF(WS=4,4,"")</f>
        <v/>
      </c>
      <c r="N31" s="76">
        <f t="shared" si="3"/>
        <v>46108</v>
      </c>
      <c r="O31" s="71">
        <f t="shared" si="4"/>
        <v>46108</v>
      </c>
      <c r="P31" s="59" t="str">
        <f>IF(RM=4,4,"")</f>
        <v/>
      </c>
      <c r="Q31" s="59" t="str">
        <f>IF(Bio=6,6,"")</f>
        <v/>
      </c>
      <c r="R31" s="59" t="str">
        <f>IF(AP=6,6,"")</f>
        <v/>
      </c>
      <c r="S31" s="59" t="str">
        <f>IF(WS=4,4,"")</f>
        <v/>
      </c>
      <c r="T31" s="76">
        <f t="shared" si="5"/>
        <v>46139</v>
      </c>
      <c r="U31" s="71">
        <f t="shared" si="6"/>
        <v>46139</v>
      </c>
      <c r="V31" s="59"/>
      <c r="W31" s="59" t="str">
        <f>IF(Bio=1,1,"")</f>
        <v/>
      </c>
      <c r="X31" s="59" t="str">
        <f>IF(AP=1,1,"")</f>
        <v/>
      </c>
      <c r="Y31" s="62"/>
      <c r="Z31" s="76">
        <f t="shared" si="24"/>
        <v>46169</v>
      </c>
      <c r="AA31" s="71">
        <f t="shared" si="8"/>
        <v>46169</v>
      </c>
      <c r="AB31" s="59"/>
      <c r="AC31" s="59" t="str">
        <f>IF(Bio=2,2,"")</f>
        <v/>
      </c>
      <c r="AD31" s="59" t="str">
        <f>IF(AP=2,2,"")</f>
        <v/>
      </c>
      <c r="AE31" s="62"/>
      <c r="AF31" s="76">
        <f t="shared" si="25"/>
        <v>46200</v>
      </c>
      <c r="AG31" s="71">
        <f t="shared" si="10"/>
        <v>46200</v>
      </c>
      <c r="AH31" s="15"/>
      <c r="AI31" s="59"/>
      <c r="AJ31" s="59"/>
      <c r="AK31" s="21"/>
      <c r="AL31" s="73">
        <f t="shared" si="26"/>
        <v>46230</v>
      </c>
      <c r="AM31" s="71">
        <f t="shared" si="12"/>
        <v>46230</v>
      </c>
      <c r="AN31" s="59" t="str">
        <f>IF(RM=1,1,"")</f>
        <v/>
      </c>
      <c r="AO31" s="59"/>
      <c r="AP31" s="59"/>
      <c r="AQ31" s="23"/>
      <c r="AR31" s="76">
        <f t="shared" si="27"/>
        <v>46261</v>
      </c>
      <c r="AS31" s="71">
        <f t="shared" si="14"/>
        <v>46261</v>
      </c>
      <c r="AT31" s="59">
        <f>IF(RM=3,3,"")</f>
        <v>3</v>
      </c>
      <c r="AU31" s="5"/>
      <c r="AV31" s="5"/>
      <c r="AW31" s="62" t="str">
        <f>IF(WS=3,3,"")</f>
        <v/>
      </c>
      <c r="AX31" s="76">
        <f t="shared" si="28"/>
        <v>46292</v>
      </c>
      <c r="AY31" s="71">
        <f t="shared" si="16"/>
        <v>46292</v>
      </c>
      <c r="AZ31" s="59"/>
      <c r="BA31" s="59"/>
      <c r="BB31" s="59"/>
      <c r="BC31" s="62"/>
      <c r="BD31" s="76">
        <f t="shared" si="29"/>
        <v>46322</v>
      </c>
      <c r="BE31" s="71">
        <f t="shared" si="18"/>
        <v>46322</v>
      </c>
      <c r="BF31" s="5"/>
      <c r="BG31" s="59" t="str">
        <f>IF(Bio=2,2,"")</f>
        <v/>
      </c>
      <c r="BH31" s="59" t="str">
        <f>IF(AP=2,2,"")</f>
        <v/>
      </c>
      <c r="BI31" s="101"/>
      <c r="BJ31" s="76">
        <f t="shared" si="30"/>
        <v>46353</v>
      </c>
      <c r="BK31" s="71">
        <f t="shared" si="20"/>
        <v>46353</v>
      </c>
      <c r="BL31" s="15"/>
      <c r="BM31" s="59" t="str">
        <f>IF(Bio=4,4,"")</f>
        <v/>
      </c>
      <c r="BN31" s="59">
        <f>IF(AP=4,4,"")</f>
        <v>4</v>
      </c>
      <c r="BO31" s="101"/>
      <c r="BP31" s="78">
        <f t="shared" si="31"/>
        <v>46383</v>
      </c>
      <c r="BQ31" s="71">
        <f t="shared" si="33"/>
        <v>46383</v>
      </c>
      <c r="BR31" s="59"/>
      <c r="BS31" s="59"/>
      <c r="BT31" s="59"/>
      <c r="BU31" s="43"/>
    </row>
    <row r="32" spans="1:73" x14ac:dyDescent="0.25">
      <c r="A32" s="73">
        <f t="shared" si="32"/>
        <v>46050</v>
      </c>
      <c r="B32" s="71">
        <f t="shared" si="1"/>
        <v>46050</v>
      </c>
      <c r="C32" s="15"/>
      <c r="D32" s="59" t="str">
        <f>IF(Bio=5,5,"")</f>
        <v/>
      </c>
      <c r="E32" s="59" t="str">
        <f>IF(AP=5,5,"")</f>
        <v/>
      </c>
      <c r="F32" s="59">
        <f>IF(WS=2,2,"")</f>
        <v>2</v>
      </c>
      <c r="G32" s="22"/>
      <c r="H32" s="76">
        <f t="shared" si="23"/>
        <v>46081</v>
      </c>
      <c r="I32" s="71">
        <f t="shared" si="2"/>
        <v>46081</v>
      </c>
      <c r="J32" s="59"/>
      <c r="K32" s="59"/>
      <c r="L32" s="59"/>
      <c r="M32" s="59"/>
      <c r="N32" s="76">
        <f t="shared" si="3"/>
        <v>46109</v>
      </c>
      <c r="O32" s="71">
        <f t="shared" si="4"/>
        <v>46109</v>
      </c>
      <c r="P32" s="59"/>
      <c r="Q32" s="59"/>
      <c r="R32" s="59"/>
      <c r="S32" s="59"/>
      <c r="T32" s="76">
        <f t="shared" si="5"/>
        <v>46140</v>
      </c>
      <c r="U32" s="71">
        <f t="shared" si="6"/>
        <v>46140</v>
      </c>
      <c r="V32" s="59"/>
      <c r="W32" s="59" t="str">
        <f>IF(Bio=2,2,"")</f>
        <v/>
      </c>
      <c r="X32" s="59" t="str">
        <f>IF(AP=2,2,"")</f>
        <v/>
      </c>
      <c r="Y32" s="62"/>
      <c r="Z32" s="76">
        <f t="shared" si="24"/>
        <v>46170</v>
      </c>
      <c r="AA32" s="71">
        <f t="shared" si="8"/>
        <v>46170</v>
      </c>
      <c r="AB32" s="59" t="str">
        <f>IF(RM=5,5,"")</f>
        <v/>
      </c>
      <c r="AC32" s="5"/>
      <c r="AD32" s="59" t="str">
        <f>IF(AP=3,3,"")</f>
        <v/>
      </c>
      <c r="AE32" s="62"/>
      <c r="AF32" s="76">
        <f t="shared" si="25"/>
        <v>46201</v>
      </c>
      <c r="AG32" s="71">
        <f t="shared" si="10"/>
        <v>46201</v>
      </c>
      <c r="AH32" s="15"/>
      <c r="AI32" s="59"/>
      <c r="AJ32" s="59"/>
      <c r="AK32" s="21"/>
      <c r="AL32" s="73">
        <f t="shared" si="26"/>
        <v>46231</v>
      </c>
      <c r="AM32" s="71">
        <f t="shared" si="12"/>
        <v>46231</v>
      </c>
      <c r="AN32" s="59" t="str">
        <f>IF(RM=2,2,"")</f>
        <v/>
      </c>
      <c r="AO32" s="19"/>
      <c r="AP32" s="19"/>
      <c r="AQ32" s="62" t="str">
        <f>IF(WS=1,1,"")</f>
        <v/>
      </c>
      <c r="AR32" s="76">
        <f t="shared" si="27"/>
        <v>46262</v>
      </c>
      <c r="AS32" s="71">
        <f t="shared" si="14"/>
        <v>46262</v>
      </c>
      <c r="AT32" s="59" t="str">
        <f>IF(RM=4,4,"")</f>
        <v/>
      </c>
      <c r="AU32" s="59" t="str">
        <f>IF(Bio=6,6,"")</f>
        <v/>
      </c>
      <c r="AV32" s="59" t="str">
        <f>IF(AP=6,6,"")</f>
        <v/>
      </c>
      <c r="AW32" s="62" t="str">
        <f>IF(WS=4,4,"")</f>
        <v/>
      </c>
      <c r="AX32" s="76">
        <f t="shared" si="28"/>
        <v>46293</v>
      </c>
      <c r="AY32" s="71">
        <f t="shared" si="16"/>
        <v>46293</v>
      </c>
      <c r="AZ32" s="59"/>
      <c r="BA32" s="59" t="str">
        <f>IF(Bio=1,1,"")</f>
        <v/>
      </c>
      <c r="BB32" s="59" t="str">
        <f>IF(AP=1,1,"")</f>
        <v/>
      </c>
      <c r="BC32" s="62"/>
      <c r="BD32" s="76">
        <f t="shared" si="29"/>
        <v>46323</v>
      </c>
      <c r="BE32" s="71">
        <f t="shared" si="18"/>
        <v>46323</v>
      </c>
      <c r="BF32" s="59" t="str">
        <f>IF(RM=5,5,"")</f>
        <v/>
      </c>
      <c r="BG32" s="5"/>
      <c r="BH32" s="5"/>
      <c r="BI32" s="101"/>
      <c r="BJ32" s="76">
        <f t="shared" si="30"/>
        <v>46354</v>
      </c>
      <c r="BK32" s="71">
        <f t="shared" si="20"/>
        <v>46354</v>
      </c>
      <c r="BL32" s="59"/>
      <c r="BM32" s="59"/>
      <c r="BN32" s="59"/>
      <c r="BO32" s="41"/>
      <c r="BP32" s="78">
        <f t="shared" si="31"/>
        <v>46384</v>
      </c>
      <c r="BQ32" s="71">
        <f t="shared" si="33"/>
        <v>46384</v>
      </c>
      <c r="BR32" s="59" t="str">
        <f>IF(RM=1,1,"")</f>
        <v/>
      </c>
      <c r="BS32" s="59"/>
      <c r="BT32" s="59"/>
      <c r="BU32" s="43"/>
    </row>
    <row r="33" spans="1:73" x14ac:dyDescent="0.25">
      <c r="A33" s="73">
        <f t="shared" si="32"/>
        <v>46051</v>
      </c>
      <c r="B33" s="71">
        <f t="shared" si="1"/>
        <v>46051</v>
      </c>
      <c r="C33" s="59">
        <f>IF(RM=3,3,"")</f>
        <v>3</v>
      </c>
      <c r="F33" s="59" t="str">
        <f>IF(WS=3,3,"")</f>
        <v/>
      </c>
      <c r="G33" s="22"/>
      <c r="H33" s="76"/>
      <c r="I33" s="71"/>
      <c r="J33" s="59"/>
      <c r="K33" s="19"/>
      <c r="L33" s="19"/>
      <c r="M33" s="20"/>
      <c r="N33" s="76">
        <f t="shared" si="3"/>
        <v>46110</v>
      </c>
      <c r="O33" s="71">
        <f t="shared" si="4"/>
        <v>46110</v>
      </c>
      <c r="P33" s="59"/>
      <c r="Q33" s="59"/>
      <c r="R33" s="59"/>
      <c r="S33" s="59"/>
      <c r="T33" s="76">
        <f t="shared" si="5"/>
        <v>46141</v>
      </c>
      <c r="U33" s="71">
        <f t="shared" si="6"/>
        <v>46141</v>
      </c>
      <c r="V33" s="59" t="str">
        <f>IF(RM=5,5,"")</f>
        <v/>
      </c>
      <c r="W33" s="5"/>
      <c r="X33" s="59" t="str">
        <f>IF(AP=3,3,"")</f>
        <v/>
      </c>
      <c r="Y33" s="62"/>
      <c r="Z33" s="76">
        <f t="shared" si="24"/>
        <v>46171</v>
      </c>
      <c r="AA33" s="71">
        <f t="shared" si="8"/>
        <v>46171</v>
      </c>
      <c r="AB33" s="59"/>
      <c r="AC33" s="59">
        <f>IF(Bio=3,3,IF(Bio=4,4,""))</f>
        <v>3</v>
      </c>
      <c r="AD33" s="59">
        <f>IF(AP=4,4,"")</f>
        <v>4</v>
      </c>
      <c r="AE33" s="62"/>
      <c r="AF33" s="76">
        <f t="shared" si="25"/>
        <v>46202</v>
      </c>
      <c r="AG33" s="71">
        <f t="shared" si="10"/>
        <v>46202</v>
      </c>
      <c r="AH33" s="59" t="str">
        <f>IF(RM=1,1,"")</f>
        <v/>
      </c>
      <c r="AI33" s="59"/>
      <c r="AJ33" s="59"/>
      <c r="AK33" s="5"/>
      <c r="AL33" s="73">
        <f t="shared" si="26"/>
        <v>46232</v>
      </c>
      <c r="AM33" s="71">
        <f t="shared" si="12"/>
        <v>46232</v>
      </c>
      <c r="AN33" s="15"/>
      <c r="AO33" s="59" t="str">
        <f>IF(Bio=5,5,"")</f>
        <v/>
      </c>
      <c r="AP33" s="59" t="str">
        <f>IF(AP=5,5,"")</f>
        <v/>
      </c>
      <c r="AQ33" s="62">
        <f>IF(WS=2,2,"")</f>
        <v>2</v>
      </c>
      <c r="AR33" s="76">
        <f t="shared" si="27"/>
        <v>46263</v>
      </c>
      <c r="AS33" s="71">
        <f t="shared" si="14"/>
        <v>46263</v>
      </c>
      <c r="AT33" s="59"/>
      <c r="AU33" s="59"/>
      <c r="AV33" s="59"/>
      <c r="AW33" s="62"/>
      <c r="AX33" s="76">
        <f t="shared" si="28"/>
        <v>46294</v>
      </c>
      <c r="AY33" s="71">
        <f t="shared" si="16"/>
        <v>46294</v>
      </c>
      <c r="AZ33" s="5"/>
      <c r="BA33" s="59" t="str">
        <f>IF(Bio=2,2,"")</f>
        <v/>
      </c>
      <c r="BB33" s="59" t="str">
        <f>IF(AP=2,2,"")</f>
        <v/>
      </c>
      <c r="BC33" s="62"/>
      <c r="BD33" s="76">
        <f t="shared" si="29"/>
        <v>46324</v>
      </c>
      <c r="BE33" s="71">
        <f t="shared" si="18"/>
        <v>46324</v>
      </c>
      <c r="BF33" s="59"/>
      <c r="BG33" s="59">
        <f>IF(Bio=3,3,"")</f>
        <v>3</v>
      </c>
      <c r="BH33" s="59" t="str">
        <f>IF(AP=3,3,"")</f>
        <v/>
      </c>
      <c r="BI33" s="101"/>
      <c r="BJ33" s="76">
        <f t="shared" si="30"/>
        <v>46355</v>
      </c>
      <c r="BK33" s="71">
        <f t="shared" si="20"/>
        <v>46355</v>
      </c>
      <c r="BL33" s="59"/>
      <c r="BM33" s="59"/>
      <c r="BN33" s="59"/>
      <c r="BO33" s="41"/>
      <c r="BP33" s="78">
        <f t="shared" si="31"/>
        <v>46385</v>
      </c>
      <c r="BQ33" s="71">
        <f t="shared" si="33"/>
        <v>46385</v>
      </c>
      <c r="BR33" s="59" t="str">
        <f>IF(RM=2,2,"")</f>
        <v/>
      </c>
      <c r="BS33" s="59"/>
      <c r="BT33" s="59"/>
      <c r="BU33" s="61" t="str">
        <f>IF(WS=1,1,"")</f>
        <v/>
      </c>
    </row>
    <row r="34" spans="1:73" x14ac:dyDescent="0.25">
      <c r="A34" s="73">
        <f t="shared" si="32"/>
        <v>46052</v>
      </c>
      <c r="B34" s="71">
        <f t="shared" si="1"/>
        <v>46052</v>
      </c>
      <c r="C34" s="59" t="str">
        <f>IF(RM=4,4,"")</f>
        <v/>
      </c>
      <c r="D34" s="59" t="str">
        <f>IF(Bio=6,6,"")</f>
        <v/>
      </c>
      <c r="E34" s="59" t="str">
        <f>IF(AP=6,6,"")</f>
        <v/>
      </c>
      <c r="F34" s="59" t="str">
        <f>IF(WS=4,4,"")</f>
        <v/>
      </c>
      <c r="G34" s="22"/>
      <c r="H34" s="17"/>
      <c r="I34" s="14"/>
      <c r="J34" s="59"/>
      <c r="K34" s="19"/>
      <c r="L34" s="19"/>
      <c r="M34" s="20"/>
      <c r="N34" s="76">
        <f t="shared" si="3"/>
        <v>46111</v>
      </c>
      <c r="O34" s="71">
        <f t="shared" si="4"/>
        <v>46111</v>
      </c>
      <c r="P34" s="59"/>
      <c r="Q34" s="59" t="str">
        <f>IF(Bio=1,1,"")</f>
        <v/>
      </c>
      <c r="R34" s="59" t="str">
        <f>IF(AP=1,1,"")</f>
        <v/>
      </c>
      <c r="S34" s="20"/>
      <c r="T34" s="76">
        <f t="shared" si="5"/>
        <v>46142</v>
      </c>
      <c r="U34" s="71">
        <f t="shared" si="6"/>
        <v>46142</v>
      </c>
      <c r="V34" s="59"/>
      <c r="W34" s="59">
        <f>IF(Bio=3,3,IF(Bio=4,4,""))</f>
        <v>3</v>
      </c>
      <c r="X34" s="59">
        <f>IF(AP=4,4,"")</f>
        <v>4</v>
      </c>
      <c r="Y34" s="62"/>
      <c r="Z34" s="76">
        <f t="shared" si="24"/>
        <v>46172</v>
      </c>
      <c r="AA34" s="71">
        <f t="shared" si="8"/>
        <v>46172</v>
      </c>
      <c r="AB34" s="88"/>
      <c r="AC34" s="59"/>
      <c r="AD34" s="59"/>
      <c r="AE34" s="20"/>
      <c r="AF34" s="76">
        <f t="shared" si="25"/>
        <v>46203</v>
      </c>
      <c r="AG34" s="71">
        <f t="shared" si="10"/>
        <v>46203</v>
      </c>
      <c r="AH34" s="59" t="str">
        <f>IF(RM=2,2,"")</f>
        <v/>
      </c>
      <c r="AI34" s="19"/>
      <c r="AJ34" s="19"/>
      <c r="AK34" s="59" t="str">
        <f>IF(WS=1,1,"")</f>
        <v/>
      </c>
      <c r="AL34" s="73">
        <f t="shared" si="26"/>
        <v>46233</v>
      </c>
      <c r="AM34" s="71">
        <f t="shared" si="12"/>
        <v>46233</v>
      </c>
      <c r="AN34" s="59">
        <f>IF(RM=3,3,"")</f>
        <v>3</v>
      </c>
      <c r="AO34" s="5"/>
      <c r="AP34" s="5"/>
      <c r="AQ34" s="62" t="str">
        <f>IF(WS=3,3,"")</f>
        <v/>
      </c>
      <c r="AR34" s="76">
        <f t="shared" si="27"/>
        <v>46264</v>
      </c>
      <c r="AS34" s="71">
        <f t="shared" si="14"/>
        <v>46264</v>
      </c>
      <c r="AT34" s="59"/>
      <c r="AU34" s="59"/>
      <c r="AV34" s="59"/>
      <c r="AW34" s="62"/>
      <c r="AX34" s="76">
        <f t="shared" si="28"/>
        <v>46295</v>
      </c>
      <c r="AY34" s="71">
        <f t="shared" si="16"/>
        <v>46295</v>
      </c>
      <c r="AZ34" s="59" t="str">
        <f>IF(RM=5,5,"")</f>
        <v/>
      </c>
      <c r="BA34" s="5"/>
      <c r="BB34" s="59"/>
      <c r="BC34" s="62"/>
      <c r="BD34" s="76">
        <f t="shared" si="29"/>
        <v>46325</v>
      </c>
      <c r="BE34" s="71">
        <f t="shared" si="18"/>
        <v>46325</v>
      </c>
      <c r="BF34" s="15"/>
      <c r="BG34" s="59" t="str">
        <f>IF(Bio=4,4,"")</f>
        <v/>
      </c>
      <c r="BH34" s="59">
        <f>IF(AP=4,4,"")</f>
        <v>4</v>
      </c>
      <c r="BI34" s="101"/>
      <c r="BJ34" s="76">
        <f t="shared" si="30"/>
        <v>46356</v>
      </c>
      <c r="BK34" s="71">
        <f t="shared" si="20"/>
        <v>46356</v>
      </c>
      <c r="BL34" s="59" t="str">
        <f>IF(RM=1,1,"")</f>
        <v/>
      </c>
      <c r="BM34" s="59"/>
      <c r="BN34" s="59"/>
      <c r="BO34" s="23"/>
      <c r="BP34" s="78">
        <f t="shared" si="31"/>
        <v>46386</v>
      </c>
      <c r="BQ34" s="71">
        <f t="shared" si="33"/>
        <v>46386</v>
      </c>
      <c r="BR34" s="15"/>
      <c r="BS34" s="59" t="str">
        <f>IF(Bio=5,5,"")</f>
        <v/>
      </c>
      <c r="BT34" s="59" t="str">
        <f>IF(AP=5,5,"")</f>
        <v/>
      </c>
      <c r="BU34" s="61">
        <f>IF(WS=2,2,"")</f>
        <v>2</v>
      </c>
    </row>
    <row r="35" spans="1:73" ht="15.75" thickBot="1" x14ac:dyDescent="0.3">
      <c r="A35" s="74">
        <f t="shared" si="32"/>
        <v>46053</v>
      </c>
      <c r="B35" s="72">
        <f t="shared" si="1"/>
        <v>46053</v>
      </c>
      <c r="C35" s="60"/>
      <c r="D35" s="60"/>
      <c r="E35" s="60"/>
      <c r="F35" s="60"/>
      <c r="G35" s="28"/>
      <c r="H35" s="29"/>
      <c r="I35" s="27"/>
      <c r="J35" s="30"/>
      <c r="K35" s="31"/>
      <c r="L35" s="31"/>
      <c r="M35" s="32"/>
      <c r="N35" s="77">
        <f t="shared" si="3"/>
        <v>46112</v>
      </c>
      <c r="O35" s="72">
        <f t="shared" si="4"/>
        <v>46112</v>
      </c>
      <c r="P35" s="60"/>
      <c r="Q35" s="60" t="str">
        <f>IF(Bio=2,2,"")</f>
        <v/>
      </c>
      <c r="R35" s="60" t="str">
        <f>IF(AP=2,2,"")</f>
        <v/>
      </c>
      <c r="S35" s="63"/>
      <c r="T35" s="33"/>
      <c r="U35" s="34"/>
      <c r="V35" s="27"/>
      <c r="W35" s="60"/>
      <c r="X35" s="60"/>
      <c r="Y35" s="28"/>
      <c r="Z35" s="77">
        <f t="shared" si="24"/>
        <v>46173</v>
      </c>
      <c r="AA35" s="72">
        <f t="shared" si="8"/>
        <v>46173</v>
      </c>
      <c r="AB35" s="27"/>
      <c r="AC35" s="87"/>
      <c r="AD35" s="87"/>
      <c r="AE35" s="35"/>
      <c r="AF35" s="36"/>
      <c r="AG35" s="27"/>
      <c r="AH35" s="27"/>
      <c r="AI35" s="27"/>
      <c r="AJ35" s="27"/>
      <c r="AK35" s="37"/>
      <c r="AL35" s="74">
        <f t="shared" si="26"/>
        <v>46234</v>
      </c>
      <c r="AM35" s="72">
        <f t="shared" si="12"/>
        <v>46234</v>
      </c>
      <c r="AN35" s="60" t="str">
        <f>IF(RM=4,4,"")</f>
        <v/>
      </c>
      <c r="AO35" s="60" t="str">
        <f>IF(Bio=6,6,"")</f>
        <v/>
      </c>
      <c r="AP35" s="60" t="str">
        <f>IF(AP=6,6,"")</f>
        <v/>
      </c>
      <c r="AQ35" s="63" t="str">
        <f>IF(WS=4,4,"")</f>
        <v/>
      </c>
      <c r="AR35" s="77">
        <f t="shared" si="27"/>
        <v>46265</v>
      </c>
      <c r="AS35" s="72">
        <f t="shared" si="14"/>
        <v>46265</v>
      </c>
      <c r="AT35" s="60"/>
      <c r="AU35" s="60" t="str">
        <f>IF(Bio=1,1,"")</f>
        <v/>
      </c>
      <c r="AV35" s="60" t="str">
        <f>IF(AP=1,1,"")</f>
        <v/>
      </c>
      <c r="AW35" s="63"/>
      <c r="AX35" s="48"/>
      <c r="AY35" s="34"/>
      <c r="AZ35" s="34"/>
      <c r="BA35" s="34"/>
      <c r="BB35" s="34"/>
      <c r="BC35" s="46"/>
      <c r="BD35" s="77">
        <f t="shared" si="29"/>
        <v>46326</v>
      </c>
      <c r="BE35" s="72">
        <f t="shared" si="18"/>
        <v>46326</v>
      </c>
      <c r="BF35" s="34"/>
      <c r="BG35" s="60"/>
      <c r="BH35" s="60"/>
      <c r="BI35" s="46"/>
      <c r="BJ35" s="33"/>
      <c r="BK35" s="47"/>
      <c r="BL35" s="49"/>
      <c r="BM35" s="47"/>
      <c r="BN35" s="47"/>
      <c r="BO35" s="50"/>
      <c r="BP35" s="77">
        <f t="shared" si="31"/>
        <v>46387</v>
      </c>
      <c r="BQ35" s="72">
        <f t="shared" si="33"/>
        <v>46387</v>
      </c>
      <c r="BR35" s="60">
        <f>IF(RM=3,3,IF(RM=4,4,""))</f>
        <v>3</v>
      </c>
      <c r="BS35" s="60" t="str">
        <f>IF(Bio=6,6,"")</f>
        <v/>
      </c>
      <c r="BT35" s="60" t="str">
        <f>IF(AP=6,6,"")</f>
        <v/>
      </c>
      <c r="BU35" s="85" t="str">
        <f>IF(WS=3,3,"")</f>
        <v/>
      </c>
    </row>
    <row r="36" spans="1:73" ht="9.75" customHeight="1" x14ac:dyDescent="0.25">
      <c r="A36" s="2"/>
      <c r="B36" s="5"/>
      <c r="C36" s="5"/>
      <c r="D36" s="5"/>
      <c r="E36" s="5"/>
      <c r="F36" s="5"/>
      <c r="G36" s="5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3"/>
      <c r="U36" s="4"/>
      <c r="V36" s="5"/>
      <c r="AC36" s="5"/>
      <c r="AD36" s="55"/>
      <c r="AE36" s="55"/>
      <c r="AL36" s="2"/>
      <c r="AM36" s="5"/>
      <c r="AN36" s="5"/>
      <c r="AO36" s="5"/>
      <c r="AP36" s="5"/>
      <c r="AQ36" s="5"/>
      <c r="AR36" s="2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3"/>
      <c r="BE36" s="4"/>
      <c r="BF36" s="5"/>
      <c r="BG36" s="5"/>
    </row>
    <row r="37" spans="1:73" x14ac:dyDescent="0.25">
      <c r="B37" s="9" t="s">
        <v>21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2"/>
      <c r="O37" s="5"/>
      <c r="Z37" s="55" t="s">
        <v>27</v>
      </c>
      <c r="AA37" s="104" t="s">
        <v>28</v>
      </c>
      <c r="AB37" s="104"/>
      <c r="AC37" s="104"/>
      <c r="AD37" s="86"/>
      <c r="AE37" s="86"/>
      <c r="AF37" s="55"/>
      <c r="AG37" s="55" t="s">
        <v>30</v>
      </c>
      <c r="AH37" s="105" t="s">
        <v>31</v>
      </c>
      <c r="AI37" s="105"/>
      <c r="AJ37" s="105"/>
      <c r="AK37" s="11"/>
      <c r="AL37" s="10"/>
      <c r="AM37" s="9" t="s">
        <v>21</v>
      </c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2"/>
      <c r="AY37" s="5"/>
      <c r="BH37" s="13"/>
      <c r="BI37" s="13"/>
      <c r="BJ37" s="55" t="s">
        <v>27</v>
      </c>
      <c r="BK37" s="104" t="s">
        <v>28</v>
      </c>
      <c r="BL37" s="104"/>
      <c r="BM37" s="104"/>
      <c r="BN37" s="55"/>
      <c r="BO37" s="55"/>
      <c r="BP37" s="55"/>
      <c r="BQ37" s="55" t="s">
        <v>30</v>
      </c>
      <c r="BR37" s="105" t="s">
        <v>31</v>
      </c>
      <c r="BS37" s="110"/>
      <c r="BT37" s="110"/>
      <c r="BU37" s="13"/>
    </row>
    <row r="38" spans="1:73" x14ac:dyDescent="0.25">
      <c r="B38" s="8" t="s">
        <v>22</v>
      </c>
      <c r="C38" s="6"/>
      <c r="D38" s="6"/>
      <c r="E38" s="7"/>
      <c r="F38" s="6"/>
      <c r="G38" s="6"/>
      <c r="H38" s="6"/>
      <c r="I38" s="6"/>
      <c r="J38" s="6"/>
      <c r="K38" s="6"/>
      <c r="M38" s="7"/>
      <c r="N38" s="6"/>
      <c r="O38" s="6"/>
      <c r="Z38" s="55" t="s">
        <v>29</v>
      </c>
      <c r="AA38" s="106" t="s">
        <v>19</v>
      </c>
      <c r="AB38" s="106"/>
      <c r="AC38" s="106"/>
      <c r="AD38" s="55"/>
      <c r="AE38" s="55"/>
      <c r="AF38" s="55"/>
      <c r="AG38" s="55" t="s">
        <v>32</v>
      </c>
      <c r="AH38" s="107" t="s">
        <v>20</v>
      </c>
      <c r="AI38" s="107"/>
      <c r="AJ38" s="107"/>
      <c r="AK38" s="12"/>
      <c r="AL38" s="10"/>
      <c r="AM38" s="8" t="s">
        <v>22</v>
      </c>
      <c r="AN38" s="6"/>
      <c r="AO38" s="6"/>
      <c r="AP38" s="7"/>
      <c r="AQ38" s="6"/>
      <c r="AR38" s="6"/>
      <c r="AS38" s="6"/>
      <c r="AT38" s="6"/>
      <c r="AU38" s="6"/>
      <c r="AW38" s="7"/>
      <c r="AX38" s="6"/>
      <c r="AY38" s="6"/>
      <c r="BH38" s="13"/>
      <c r="BI38" s="13"/>
      <c r="BJ38" s="55" t="s">
        <v>29</v>
      </c>
      <c r="BK38" s="106" t="s">
        <v>19</v>
      </c>
      <c r="BL38" s="106"/>
      <c r="BM38" s="106"/>
      <c r="BN38" s="55"/>
      <c r="BO38" s="55"/>
      <c r="BP38" s="55"/>
      <c r="BQ38" s="55" t="s">
        <v>32</v>
      </c>
      <c r="BR38" s="107" t="s">
        <v>20</v>
      </c>
      <c r="BS38" s="108"/>
      <c r="BT38" s="109"/>
      <c r="BU38" s="12"/>
    </row>
    <row r="39" spans="1:73" x14ac:dyDescent="0.25">
      <c r="B39" s="8" t="s">
        <v>23</v>
      </c>
      <c r="C39" s="6"/>
      <c r="D39" s="6"/>
      <c r="E39" s="7"/>
      <c r="F39" s="6"/>
      <c r="G39" s="6"/>
      <c r="H39" s="6"/>
      <c r="J39" s="6" t="s">
        <v>25</v>
      </c>
      <c r="Q39" s="6" t="s">
        <v>24</v>
      </c>
      <c r="Z39" s="55" t="s">
        <v>38</v>
      </c>
      <c r="AA39" s="90" t="s">
        <v>43</v>
      </c>
      <c r="AB39" s="68"/>
      <c r="AC39" s="68"/>
      <c r="AD39" s="68"/>
      <c r="AE39" s="68"/>
      <c r="AF39" s="68"/>
      <c r="AG39" s="68"/>
      <c r="AH39" s="68"/>
      <c r="AI39" s="68"/>
      <c r="AJ39" s="68"/>
      <c r="AK39" s="52"/>
      <c r="AL39" s="12"/>
      <c r="AM39" s="8" t="s">
        <v>23</v>
      </c>
      <c r="AN39" s="6"/>
      <c r="AO39" s="6"/>
      <c r="AP39" s="7"/>
      <c r="AQ39" s="6"/>
      <c r="AR39" s="6"/>
      <c r="AT39" s="6" t="s">
        <v>25</v>
      </c>
      <c r="BA39" s="6" t="s">
        <v>24</v>
      </c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</row>
    <row r="40" spans="1:73" ht="21.75" customHeight="1" x14ac:dyDescent="0.25">
      <c r="A40" s="51"/>
      <c r="B40" s="51"/>
    </row>
    <row r="41" spans="1:73" ht="19.5" thickBot="1" x14ac:dyDescent="0.35">
      <c r="A41" s="53" t="s">
        <v>425</v>
      </c>
    </row>
    <row r="42" spans="1:73" ht="19.5" thickBot="1" x14ac:dyDescent="0.35">
      <c r="A42" s="121" t="s">
        <v>456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70"/>
    </row>
    <row r="43" spans="1:73" ht="21.75" customHeight="1" x14ac:dyDescent="0.25">
      <c r="A43" s="51"/>
      <c r="B43" s="51"/>
    </row>
    <row r="44" spans="1:73" ht="18.75" x14ac:dyDescent="0.3">
      <c r="A44" s="53" t="s">
        <v>426</v>
      </c>
      <c r="B44" s="51"/>
      <c r="K44" s="54">
        <f>VLOOKUP($A$42,'   '!$A$2:$E$404,2,0)</f>
        <v>3</v>
      </c>
      <c r="L44" s="55" t="s">
        <v>39</v>
      </c>
      <c r="S44" s="57">
        <f>VLOOKUP($A$42,'   '!$A$2:$E$404,3,0)</f>
        <v>3</v>
      </c>
      <c r="T44" s="55" t="s">
        <v>41</v>
      </c>
      <c r="AA44" s="56">
        <f>VLOOKUP($A$42,'   '!$A$2:$E$404,4,0)</f>
        <v>4</v>
      </c>
      <c r="AB44" s="55" t="s">
        <v>40</v>
      </c>
      <c r="AI44" s="58">
        <f>VLOOKUP($A$42,'   '!$A$2:$E$404,5,0)</f>
        <v>2</v>
      </c>
      <c r="AJ44" s="55" t="s">
        <v>42</v>
      </c>
    </row>
    <row r="45" spans="1:73" x14ac:dyDescent="0.25">
      <c r="A45" s="51"/>
      <c r="B45" s="51"/>
    </row>
    <row r="46" spans="1:73" x14ac:dyDescent="0.25">
      <c r="A46" s="51"/>
      <c r="B46" s="51"/>
    </row>
    <row r="47" spans="1:73" x14ac:dyDescent="0.25">
      <c r="A47" s="51"/>
      <c r="B47" s="51"/>
    </row>
    <row r="48" spans="1:73" x14ac:dyDescent="0.25">
      <c r="A48" s="51"/>
      <c r="B48" s="51"/>
    </row>
    <row r="76" ht="9.75" customHeight="1" x14ac:dyDescent="0.25"/>
  </sheetData>
  <mergeCells count="33">
    <mergeCell ref="A42:K42"/>
    <mergeCell ref="A1:AK1"/>
    <mergeCell ref="AF3:AK3"/>
    <mergeCell ref="H3:M3"/>
    <mergeCell ref="N3:S3"/>
    <mergeCell ref="A3:F3"/>
    <mergeCell ref="T3:Y3"/>
    <mergeCell ref="Z3:AE3"/>
    <mergeCell ref="A2:G2"/>
    <mergeCell ref="H2:M2"/>
    <mergeCell ref="N2:S2"/>
    <mergeCell ref="T2:Y2"/>
    <mergeCell ref="Z2:AK2"/>
    <mergeCell ref="AL1:BU1"/>
    <mergeCell ref="AL3:AQ3"/>
    <mergeCell ref="AR3:AW3"/>
    <mergeCell ref="AX3:BC3"/>
    <mergeCell ref="BD3:BI3"/>
    <mergeCell ref="BJ3:BO3"/>
    <mergeCell ref="BP3:BU3"/>
    <mergeCell ref="AL2:AQ2"/>
    <mergeCell ref="AR2:AW2"/>
    <mergeCell ref="AX2:BC2"/>
    <mergeCell ref="BD2:BI2"/>
    <mergeCell ref="BJ2:BU2"/>
    <mergeCell ref="BK37:BM37"/>
    <mergeCell ref="AH37:AJ37"/>
    <mergeCell ref="BK38:BM38"/>
    <mergeCell ref="BR38:BT38"/>
    <mergeCell ref="AA37:AC37"/>
    <mergeCell ref="AH38:AJ38"/>
    <mergeCell ref="BR37:BT37"/>
    <mergeCell ref="AA38:AC38"/>
  </mergeCells>
  <conditionalFormatting sqref="A5:B35">
    <cfRule type="expression" dxfId="205" priority="1887">
      <formula>WEEKDAY(A5,2)=7</formula>
    </cfRule>
  </conditionalFormatting>
  <conditionalFormatting sqref="C6:C7">
    <cfRule type="expression" dxfId="204" priority="464">
      <formula>C6&lt;&gt;""</formula>
    </cfRule>
  </conditionalFormatting>
  <conditionalFormatting sqref="C9:C12">
    <cfRule type="expression" dxfId="203" priority="486">
      <formula>C9&lt;&gt;""</formula>
    </cfRule>
  </conditionalFormatting>
  <conditionalFormatting sqref="C14">
    <cfRule type="expression" dxfId="202" priority="2028">
      <formula>C14&lt;&gt;""</formula>
    </cfRule>
  </conditionalFormatting>
  <conditionalFormatting sqref="C16:C23">
    <cfRule type="expression" dxfId="201" priority="484">
      <formula>C16&lt;&gt;""</formula>
    </cfRule>
  </conditionalFormatting>
  <conditionalFormatting sqref="C25:C26">
    <cfRule type="expression" dxfId="200" priority="485">
      <formula>C25&lt;&gt;""</formula>
    </cfRule>
  </conditionalFormatting>
  <conditionalFormatting sqref="C28">
    <cfRule type="expression" dxfId="199" priority="1812">
      <formula>C28&lt;&gt;""</formula>
    </cfRule>
  </conditionalFormatting>
  <conditionalFormatting sqref="C30:C35">
    <cfRule type="expression" dxfId="198" priority="483">
      <formula>C30&lt;&gt;""</formula>
    </cfRule>
  </conditionalFormatting>
  <conditionalFormatting sqref="D6:D7">
    <cfRule type="expression" dxfId="197" priority="466">
      <formula>D6&lt;&gt;""</formula>
    </cfRule>
  </conditionalFormatting>
  <conditionalFormatting sqref="D9:D10">
    <cfRule type="expression" dxfId="196" priority="480">
      <formula>D9&lt;&gt;""</formula>
    </cfRule>
  </conditionalFormatting>
  <conditionalFormatting sqref="D12:D14">
    <cfRule type="expression" dxfId="195" priority="482">
      <formula>D12&lt;&gt;""</formula>
    </cfRule>
  </conditionalFormatting>
  <conditionalFormatting sqref="D16">
    <cfRule type="expression" dxfId="194" priority="2106">
      <formula>D16&lt;&gt;""</formula>
    </cfRule>
  </conditionalFormatting>
  <conditionalFormatting sqref="D18">
    <cfRule type="expression" dxfId="193" priority="472">
      <formula>D18&lt;&gt;""</formula>
    </cfRule>
  </conditionalFormatting>
  <conditionalFormatting sqref="D20:D21">
    <cfRule type="expression" dxfId="192" priority="474">
      <formula>D20&lt;&gt;""</formula>
    </cfRule>
  </conditionalFormatting>
  <conditionalFormatting sqref="D23:D24">
    <cfRule type="expression" dxfId="191" priority="476">
      <formula>D23&lt;&gt;""</formula>
    </cfRule>
  </conditionalFormatting>
  <conditionalFormatting sqref="D26:D28">
    <cfRule type="expression" dxfId="190" priority="478">
      <formula>D26&lt;&gt;""</formula>
    </cfRule>
  </conditionalFormatting>
  <conditionalFormatting sqref="D30">
    <cfRule type="expression" dxfId="189" priority="2105">
      <formula>D30&lt;&gt;""</formula>
    </cfRule>
  </conditionalFormatting>
  <conditionalFormatting sqref="D32">
    <cfRule type="expression" dxfId="188" priority="468">
      <formula>D32&lt;&gt;""</formula>
    </cfRule>
  </conditionalFormatting>
  <conditionalFormatting sqref="D34:D35">
    <cfRule type="expression" dxfId="187" priority="470">
      <formula>D34&lt;&gt;""</formula>
    </cfRule>
  </conditionalFormatting>
  <conditionalFormatting sqref="E6:E7">
    <cfRule type="expression" dxfId="186" priority="465">
      <formula>E6&lt;&gt;""</formula>
    </cfRule>
  </conditionalFormatting>
  <conditionalFormatting sqref="E9:E10">
    <cfRule type="expression" dxfId="185" priority="479">
      <formula>E9&lt;&gt;""</formula>
    </cfRule>
  </conditionalFormatting>
  <conditionalFormatting sqref="E12:E14">
    <cfRule type="expression" dxfId="184" priority="481">
      <formula>E12&lt;&gt;""</formula>
    </cfRule>
  </conditionalFormatting>
  <conditionalFormatting sqref="E16">
    <cfRule type="expression" dxfId="183" priority="2081">
      <formula>E16&lt;&gt;""</formula>
    </cfRule>
  </conditionalFormatting>
  <conditionalFormatting sqref="E18">
    <cfRule type="expression" dxfId="182" priority="471">
      <formula>E18&lt;&gt;""</formula>
    </cfRule>
  </conditionalFormatting>
  <conditionalFormatting sqref="E20:E21">
    <cfRule type="expression" dxfId="181" priority="473">
      <formula>E20&lt;&gt;""</formula>
    </cfRule>
  </conditionalFormatting>
  <conditionalFormatting sqref="E23:E24">
    <cfRule type="expression" dxfId="180" priority="475">
      <formula>E23&lt;&gt;""</formula>
    </cfRule>
  </conditionalFormatting>
  <conditionalFormatting sqref="E26:E28">
    <cfRule type="expression" dxfId="179" priority="477">
      <formula>E26&lt;&gt;""</formula>
    </cfRule>
  </conditionalFormatting>
  <conditionalFormatting sqref="E30">
    <cfRule type="expression" dxfId="178" priority="2080">
      <formula>E30&lt;&gt;""</formula>
    </cfRule>
  </conditionalFormatting>
  <conditionalFormatting sqref="E32">
    <cfRule type="expression" dxfId="177" priority="467">
      <formula>E32&lt;&gt;""</formula>
    </cfRule>
  </conditionalFormatting>
  <conditionalFormatting sqref="E34:E35">
    <cfRule type="expression" dxfId="176" priority="469">
      <formula>E34&lt;&gt;""</formula>
    </cfRule>
  </conditionalFormatting>
  <conditionalFormatting sqref="F6:F8">
    <cfRule type="expression" dxfId="175" priority="461">
      <formula>F6&lt;&gt;""</formula>
    </cfRule>
  </conditionalFormatting>
  <conditionalFormatting sqref="F17:F21">
    <cfRule type="expression" dxfId="174" priority="463">
      <formula>F17&lt;&gt;""</formula>
    </cfRule>
  </conditionalFormatting>
  <conditionalFormatting sqref="F23">
    <cfRule type="expression" dxfId="173" priority="2054">
      <formula>F23&lt;&gt;""</formula>
    </cfRule>
  </conditionalFormatting>
  <conditionalFormatting sqref="F31:F35">
    <cfRule type="expression" dxfId="172" priority="462">
      <formula>F31&lt;&gt;""</formula>
    </cfRule>
  </conditionalFormatting>
  <conditionalFormatting sqref="G9:G16">
    <cfRule type="expression" dxfId="171" priority="577">
      <formula>G9&lt;&gt;""</formula>
    </cfRule>
  </conditionalFormatting>
  <conditionalFormatting sqref="H5:I33">
    <cfRule type="expression" dxfId="170" priority="1885">
      <formula>WEEKDAY(H5,2)=7</formula>
    </cfRule>
  </conditionalFormatting>
  <conditionalFormatting sqref="J5:J9">
    <cfRule type="expression" dxfId="169" priority="458">
      <formula>J5&lt;&gt;""</formula>
    </cfRule>
  </conditionalFormatting>
  <conditionalFormatting sqref="J11">
    <cfRule type="expression" dxfId="168" priority="1306">
      <formula>J11&lt;&gt;""</formula>
    </cfRule>
  </conditionalFormatting>
  <conditionalFormatting sqref="J13:J23">
    <cfRule type="expression" dxfId="167" priority="444">
      <formula>J13&lt;&gt;""</formula>
    </cfRule>
  </conditionalFormatting>
  <conditionalFormatting sqref="J25">
    <cfRule type="expression" dxfId="166" priority="1305">
      <formula>J25&lt;&gt;""</formula>
    </cfRule>
  </conditionalFormatting>
  <conditionalFormatting sqref="J27:J34">
    <cfRule type="expression" dxfId="165" priority="436">
      <formula>J27&lt;&gt;""</formula>
    </cfRule>
  </conditionalFormatting>
  <conditionalFormatting sqref="K5:K7">
    <cfRule type="expression" dxfId="164" priority="455">
      <formula>K5&lt;&gt;""</formula>
    </cfRule>
  </conditionalFormatting>
  <conditionalFormatting sqref="K9:K11">
    <cfRule type="expression" dxfId="163" priority="457">
      <formula>K9&lt;&gt;""</formula>
    </cfRule>
  </conditionalFormatting>
  <conditionalFormatting sqref="K13">
    <cfRule type="expression" dxfId="162" priority="446">
      <formula>K13&lt;&gt;""</formula>
    </cfRule>
  </conditionalFormatting>
  <conditionalFormatting sqref="K15">
    <cfRule type="expression" dxfId="161" priority="441">
      <formula>K15&lt;&gt;""</formula>
    </cfRule>
  </conditionalFormatting>
  <conditionalFormatting sqref="K17:K21">
    <cfRule type="expression" dxfId="160" priority="443">
      <formula>K17&lt;&gt;""</formula>
    </cfRule>
  </conditionalFormatting>
  <conditionalFormatting sqref="K23:K25">
    <cfRule type="expression" dxfId="159" priority="450">
      <formula>K23&lt;&gt;""</formula>
    </cfRule>
  </conditionalFormatting>
  <conditionalFormatting sqref="K27">
    <cfRule type="expression" dxfId="158" priority="438">
      <formula>K27&lt;&gt;""</formula>
    </cfRule>
  </conditionalFormatting>
  <conditionalFormatting sqref="K29">
    <cfRule type="expression" dxfId="157" priority="433">
      <formula>K29&lt;&gt;""</formula>
    </cfRule>
  </conditionalFormatting>
  <conditionalFormatting sqref="K31:K32">
    <cfRule type="expression" dxfId="156" priority="435">
      <formula>K31&lt;&gt;""</formula>
    </cfRule>
  </conditionalFormatting>
  <conditionalFormatting sqref="L6:L7">
    <cfRule type="expression" dxfId="155" priority="454">
      <formula>L6&lt;&gt;""</formula>
    </cfRule>
  </conditionalFormatting>
  <conditionalFormatting sqref="L9:L11">
    <cfRule type="expression" dxfId="154" priority="456">
      <formula>L9&lt;&gt;""</formula>
    </cfRule>
  </conditionalFormatting>
  <conditionalFormatting sqref="L13">
    <cfRule type="expression" dxfId="153" priority="445">
      <formula>L13&lt;&gt;""</formula>
    </cfRule>
  </conditionalFormatting>
  <conditionalFormatting sqref="L15">
    <cfRule type="expression" dxfId="152" priority="440">
      <formula>L15&lt;&gt;""</formula>
    </cfRule>
  </conditionalFormatting>
  <conditionalFormatting sqref="L17:L21">
    <cfRule type="expression" dxfId="151" priority="442">
      <formula>L17&lt;&gt;""</formula>
    </cfRule>
  </conditionalFormatting>
  <conditionalFormatting sqref="L23:L25">
    <cfRule type="expression" dxfId="150" priority="449">
      <formula>L23&lt;&gt;""</formula>
    </cfRule>
  </conditionalFormatting>
  <conditionalFormatting sqref="L27">
    <cfRule type="expression" dxfId="149" priority="437">
      <formula>L27&lt;&gt;""</formula>
    </cfRule>
  </conditionalFormatting>
  <conditionalFormatting sqref="L29">
    <cfRule type="expression" dxfId="148" priority="432">
      <formula>L29&lt;&gt;""</formula>
    </cfRule>
  </conditionalFormatting>
  <conditionalFormatting sqref="L31:L32">
    <cfRule type="expression" dxfId="147" priority="434">
      <formula>L31&lt;&gt;""</formula>
    </cfRule>
  </conditionalFormatting>
  <conditionalFormatting sqref="M5:M6">
    <cfRule type="expression" dxfId="146" priority="1282">
      <formula>M5&lt;&gt;""</formula>
    </cfRule>
  </conditionalFormatting>
  <conditionalFormatting sqref="M14:M18">
    <cfRule type="expression" dxfId="145" priority="439">
      <formula>M14&lt;&gt;""</formula>
    </cfRule>
  </conditionalFormatting>
  <conditionalFormatting sqref="M20">
    <cfRule type="expression" dxfId="144" priority="2052">
      <formula>M20&lt;&gt;""</formula>
    </cfRule>
  </conditionalFormatting>
  <conditionalFormatting sqref="M28:M32">
    <cfRule type="expression" dxfId="143" priority="431">
      <formula>M28&lt;&gt;""</formula>
    </cfRule>
  </conditionalFormatting>
  <conditionalFormatting sqref="N5:O35">
    <cfRule type="expression" dxfId="142" priority="1323">
      <formula>WEEKDAY(N5,2)=7</formula>
    </cfRule>
  </conditionalFormatting>
  <conditionalFormatting sqref="P5:P9">
    <cfRule type="expression" dxfId="141" priority="428">
      <formula>P5&lt;&gt;""</formula>
    </cfRule>
  </conditionalFormatting>
  <conditionalFormatting sqref="P11">
    <cfRule type="expression" dxfId="140" priority="430">
      <formula>P11&lt;&gt;""</formula>
    </cfRule>
  </conditionalFormatting>
  <conditionalFormatting sqref="P13:P23">
    <cfRule type="expression" dxfId="139" priority="413">
      <formula>P13&lt;&gt;""</formula>
    </cfRule>
  </conditionalFormatting>
  <conditionalFormatting sqref="P25">
    <cfRule type="expression" dxfId="138" priority="415">
      <formula>P25&lt;&gt;""</formula>
    </cfRule>
  </conditionalFormatting>
  <conditionalFormatting sqref="P27:P35">
    <cfRule type="expression" dxfId="137" priority="406">
      <formula>P27&lt;&gt;""</formula>
    </cfRule>
  </conditionalFormatting>
  <conditionalFormatting sqref="Q5:Q7">
    <cfRule type="expression" dxfId="136" priority="425">
      <formula>Q5&lt;&gt;""</formula>
    </cfRule>
  </conditionalFormatting>
  <conditionalFormatting sqref="Q9:Q11">
    <cfRule type="expression" dxfId="135" priority="427">
      <formula>Q9&lt;&gt;""</formula>
    </cfRule>
  </conditionalFormatting>
  <conditionalFormatting sqref="Q13">
    <cfRule type="expression" dxfId="134" priority="423">
      <formula>Q13&lt;&gt;""</formula>
    </cfRule>
  </conditionalFormatting>
  <conditionalFormatting sqref="Q15">
    <cfRule type="expression" dxfId="133" priority="418">
      <formula>Q15&lt;&gt;""</formula>
    </cfRule>
  </conditionalFormatting>
  <conditionalFormatting sqref="Q17:Q18">
    <cfRule type="expression" dxfId="132" priority="420">
      <formula>Q17&lt;&gt;""</formula>
    </cfRule>
  </conditionalFormatting>
  <conditionalFormatting sqref="Q20:Q21">
    <cfRule type="expression" dxfId="131" priority="410">
      <formula>Q20&lt;&gt;""</formula>
    </cfRule>
  </conditionalFormatting>
  <conditionalFormatting sqref="Q23:Q25">
    <cfRule type="expression" dxfId="130" priority="412">
      <formula>Q23&lt;&gt;""</formula>
    </cfRule>
  </conditionalFormatting>
  <conditionalFormatting sqref="Q27">
    <cfRule type="expression" dxfId="129" priority="408">
      <formula>Q27&lt;&gt;""</formula>
    </cfRule>
  </conditionalFormatting>
  <conditionalFormatting sqref="Q29">
    <cfRule type="expression" dxfId="128" priority="403">
      <formula>Q29&lt;&gt;""</formula>
    </cfRule>
  </conditionalFormatting>
  <conditionalFormatting sqref="Q31:Q35">
    <cfRule type="expression" dxfId="127" priority="400">
      <formula>Q31&lt;&gt;""</formula>
    </cfRule>
  </conditionalFormatting>
  <conditionalFormatting sqref="R5:R7">
    <cfRule type="expression" dxfId="126" priority="424">
      <formula>R5&lt;&gt;""</formula>
    </cfRule>
  </conditionalFormatting>
  <conditionalFormatting sqref="R9:R11">
    <cfRule type="expression" dxfId="125" priority="426">
      <formula>R9&lt;&gt;""</formula>
    </cfRule>
  </conditionalFormatting>
  <conditionalFormatting sqref="R13">
    <cfRule type="expression" dxfId="124" priority="422">
      <formula>R13&lt;&gt;""</formula>
    </cfRule>
  </conditionalFormatting>
  <conditionalFormatting sqref="R15">
    <cfRule type="expression" dxfId="123" priority="417">
      <formula>R15&lt;&gt;""</formula>
    </cfRule>
  </conditionalFormatting>
  <conditionalFormatting sqref="R17:R18">
    <cfRule type="expression" dxfId="122" priority="419">
      <formula>R17&lt;&gt;""</formula>
    </cfRule>
  </conditionalFormatting>
  <conditionalFormatting sqref="R20:R21">
    <cfRule type="expression" dxfId="121" priority="409">
      <formula>R20&lt;&gt;""</formula>
    </cfRule>
  </conditionalFormatting>
  <conditionalFormatting sqref="R23:R25">
    <cfRule type="expression" dxfId="120" priority="411">
      <formula>R23&lt;&gt;""</formula>
    </cfRule>
  </conditionalFormatting>
  <conditionalFormatting sqref="R27">
    <cfRule type="expression" dxfId="119" priority="407">
      <formula>R27&lt;&gt;""</formula>
    </cfRule>
  </conditionalFormatting>
  <conditionalFormatting sqref="R29">
    <cfRule type="expression" dxfId="118" priority="402">
      <formula>R29&lt;&gt;""</formula>
    </cfRule>
  </conditionalFormatting>
  <conditionalFormatting sqref="R31:R35">
    <cfRule type="expression" dxfId="117" priority="399">
      <formula>R31&lt;&gt;""</formula>
    </cfRule>
  </conditionalFormatting>
  <conditionalFormatting sqref="S5:S6">
    <cfRule type="expression" dxfId="116" priority="429">
      <formula>S5&lt;&gt;""</formula>
    </cfRule>
  </conditionalFormatting>
  <conditionalFormatting sqref="S14:S20">
    <cfRule type="expression" dxfId="115" priority="414">
      <formula>S14&lt;&gt;""</formula>
    </cfRule>
  </conditionalFormatting>
  <conditionalFormatting sqref="S28:S33">
    <cfRule type="expression" dxfId="114" priority="401">
      <formula>S28&lt;&gt;""</formula>
    </cfRule>
  </conditionalFormatting>
  <conditionalFormatting sqref="S35">
    <cfRule type="expression" dxfId="113" priority="1630">
      <formula>S35&lt;&gt;""</formula>
    </cfRule>
  </conditionalFormatting>
  <conditionalFormatting sqref="T5:U34">
    <cfRule type="expression" dxfId="112" priority="1322">
      <formula>WEEKDAY(T5,2)=7</formula>
    </cfRule>
  </conditionalFormatting>
  <conditionalFormatting sqref="V5:V6">
    <cfRule type="expression" dxfId="111" priority="398">
      <formula>V5&lt;&gt;""</formula>
    </cfRule>
  </conditionalFormatting>
  <conditionalFormatting sqref="V11:V17">
    <cfRule type="expression" dxfId="110" priority="393">
      <formula>V11&lt;&gt;""</formula>
    </cfRule>
  </conditionalFormatting>
  <conditionalFormatting sqref="V19:V21">
    <cfRule type="expression" dxfId="109" priority="379">
      <formula>V19&lt;&gt;""</formula>
    </cfRule>
  </conditionalFormatting>
  <conditionalFormatting sqref="V23:V34">
    <cfRule type="expression" dxfId="108" priority="375">
      <formula>V23&lt;&gt;""</formula>
    </cfRule>
  </conditionalFormatting>
  <conditionalFormatting sqref="W6:W11">
    <cfRule type="expression" dxfId="107" priority="395">
      <formula>W6&lt;&gt;""</formula>
    </cfRule>
  </conditionalFormatting>
  <conditionalFormatting sqref="W13:W18">
    <cfRule type="expression" dxfId="106" priority="385">
      <formula>W13&lt;&gt;""</formula>
    </cfRule>
  </conditionalFormatting>
  <conditionalFormatting sqref="W20:W24">
    <cfRule type="expression" dxfId="105" priority="377">
      <formula>W20&lt;&gt;""</formula>
    </cfRule>
  </conditionalFormatting>
  <conditionalFormatting sqref="W26">
    <cfRule type="expression" dxfId="104" priority="372">
      <formula>W26&lt;&gt;""</formula>
    </cfRule>
  </conditionalFormatting>
  <conditionalFormatting sqref="W28:W29">
    <cfRule type="expression" dxfId="103" priority="374">
      <formula>W28&lt;&gt;""</formula>
    </cfRule>
  </conditionalFormatting>
  <conditionalFormatting sqref="W31:W32">
    <cfRule type="expression" dxfId="102" priority="381">
      <formula>W31&lt;&gt;""</formula>
    </cfRule>
  </conditionalFormatting>
  <conditionalFormatting sqref="W34:W35">
    <cfRule type="expression" dxfId="101" priority="383">
      <formula>W34&lt;&gt;""</formula>
    </cfRule>
  </conditionalFormatting>
  <conditionalFormatting sqref="X5:X11">
    <cfRule type="expression" dxfId="100" priority="394">
      <formula>X5&lt;&gt;""</formula>
    </cfRule>
  </conditionalFormatting>
  <conditionalFormatting sqref="X13:X18">
    <cfRule type="expression" dxfId="99" priority="384">
      <formula>X13&lt;&gt;""</formula>
    </cfRule>
  </conditionalFormatting>
  <conditionalFormatting sqref="X20:X24">
    <cfRule type="expression" dxfId="98" priority="376">
      <formula>X20&lt;&gt;""</formula>
    </cfRule>
  </conditionalFormatting>
  <conditionalFormatting sqref="X26">
    <cfRule type="expression" dxfId="97" priority="371">
      <formula>X26&lt;&gt;""</formula>
    </cfRule>
  </conditionalFormatting>
  <conditionalFormatting sqref="X28:X29">
    <cfRule type="expression" dxfId="96" priority="373">
      <formula>X28&lt;&gt;""</formula>
    </cfRule>
  </conditionalFormatting>
  <conditionalFormatting sqref="X31:X35">
    <cfRule type="expression" dxfId="95" priority="369">
      <formula>X31&lt;&gt;""</formula>
    </cfRule>
  </conditionalFormatting>
  <conditionalFormatting sqref="Y12:Y20">
    <cfRule type="expression" dxfId="94" priority="388">
      <formula>Y12&lt;&gt;""</formula>
    </cfRule>
  </conditionalFormatting>
  <conditionalFormatting sqref="Y25:Y34">
    <cfRule type="expression" dxfId="93" priority="370">
      <formula>Y25&lt;&gt;""</formula>
    </cfRule>
  </conditionalFormatting>
  <conditionalFormatting sqref="Z5:AA35">
    <cfRule type="expression" dxfId="92" priority="1321">
      <formula>WEEKDAY(Z5,2)=7</formula>
    </cfRule>
  </conditionalFormatting>
  <conditionalFormatting sqref="AB8:AB17">
    <cfRule type="expression" dxfId="91" priority="336">
      <formula>AB8&lt;&gt;""</formula>
    </cfRule>
  </conditionalFormatting>
  <conditionalFormatting sqref="AB20">
    <cfRule type="expression" dxfId="90" priority="1807">
      <formula>AB20&lt;&gt;""</formula>
    </cfRule>
  </conditionalFormatting>
  <conditionalFormatting sqref="AB22:AB28">
    <cfRule type="expression" dxfId="89" priority="358">
      <formula>AB22&lt;&gt;""</formula>
    </cfRule>
  </conditionalFormatting>
  <conditionalFormatting sqref="AB30:AB33">
    <cfRule type="expression" dxfId="88" priority="345">
      <formula>AB30&lt;&gt;""</formula>
    </cfRule>
  </conditionalFormatting>
  <conditionalFormatting sqref="AC6">
    <cfRule type="expression" dxfId="87" priority="1152">
      <formula>AC6&lt;&gt;""</formula>
    </cfRule>
  </conditionalFormatting>
  <conditionalFormatting sqref="AC8">
    <cfRule type="expression" dxfId="86" priority="368">
      <formula>AC8&lt;&gt;""</formula>
    </cfRule>
  </conditionalFormatting>
  <conditionalFormatting sqref="AC10">
    <cfRule type="expression" dxfId="85" priority="363">
      <formula>AC10&lt;&gt;""</formula>
    </cfRule>
  </conditionalFormatting>
  <conditionalFormatting sqref="AC12:AC13">
    <cfRule type="expression" dxfId="84" priority="365">
      <formula>AC12&lt;&gt;""</formula>
    </cfRule>
  </conditionalFormatting>
  <conditionalFormatting sqref="AC15:AC16">
    <cfRule type="expression" dxfId="83" priority="338">
      <formula>AC15&lt;&gt;""</formula>
    </cfRule>
  </conditionalFormatting>
  <conditionalFormatting sqref="AC18:AC20">
    <cfRule type="expression" dxfId="82" priority="343">
      <formula>AC18&lt;&gt;""</formula>
    </cfRule>
  </conditionalFormatting>
  <conditionalFormatting sqref="AC22">
    <cfRule type="expression" dxfId="81" priority="360">
      <formula>AC22&lt;&gt;""</formula>
    </cfRule>
  </conditionalFormatting>
  <conditionalFormatting sqref="AC24">
    <cfRule type="expression" dxfId="80" priority="355">
      <formula>AC24&lt;&gt;""</formula>
    </cfRule>
  </conditionalFormatting>
  <conditionalFormatting sqref="AC26:AC27">
    <cfRule type="expression" dxfId="79" priority="357">
      <formula>AC26&lt;&gt;""</formula>
    </cfRule>
  </conditionalFormatting>
  <conditionalFormatting sqref="AC29:AC31">
    <cfRule type="expression" dxfId="78" priority="347">
      <formula>AC29&lt;&gt;""</formula>
    </cfRule>
  </conditionalFormatting>
  <conditionalFormatting sqref="AC33:AC34">
    <cfRule type="expression" dxfId="77" priority="349">
      <formula>AC33&lt;&gt;""</formula>
    </cfRule>
  </conditionalFormatting>
  <conditionalFormatting sqref="AD6:AD8">
    <cfRule type="expression" dxfId="76" priority="367">
      <formula>AD6&lt;&gt;""</formula>
    </cfRule>
  </conditionalFormatting>
  <conditionalFormatting sqref="AD10">
    <cfRule type="expression" dxfId="75" priority="362">
      <formula>AD10&lt;&gt;""</formula>
    </cfRule>
  </conditionalFormatting>
  <conditionalFormatting sqref="AD12:AD13">
    <cfRule type="expression" dxfId="74" priority="364">
      <formula>AD12&lt;&gt;""</formula>
    </cfRule>
  </conditionalFormatting>
  <conditionalFormatting sqref="AD15:AD17">
    <cfRule type="expression" dxfId="73" priority="337">
      <formula>AD15&lt;&gt;""</formula>
    </cfRule>
  </conditionalFormatting>
  <conditionalFormatting sqref="AD19:AD20">
    <cfRule type="expression" dxfId="72" priority="342">
      <formula>AD19&lt;&gt;""</formula>
    </cfRule>
  </conditionalFormatting>
  <conditionalFormatting sqref="AD22">
    <cfRule type="expression" dxfId="71" priority="359">
      <formula>AD22&lt;&gt;""</formula>
    </cfRule>
  </conditionalFormatting>
  <conditionalFormatting sqref="AD24">
    <cfRule type="expression" dxfId="70" priority="354">
      <formula>AD24&lt;&gt;""</formula>
    </cfRule>
  </conditionalFormatting>
  <conditionalFormatting sqref="AD26:AD27">
    <cfRule type="expression" dxfId="69" priority="356">
      <formula>AD26&lt;&gt;""</formula>
    </cfRule>
  </conditionalFormatting>
  <conditionalFormatting sqref="AD29:AD34">
    <cfRule type="expression" dxfId="68" priority="344">
      <formula>AD29&lt;&gt;""</formula>
    </cfRule>
  </conditionalFormatting>
  <conditionalFormatting sqref="AE9:AE17">
    <cfRule type="expression" dxfId="67" priority="341">
      <formula>AE9&lt;&gt;""</formula>
    </cfRule>
  </conditionalFormatting>
  <conditionalFormatting sqref="AE23:AE33">
    <cfRule type="expression" dxfId="66" priority="352">
      <formula>AE23&lt;&gt;""</formula>
    </cfRule>
  </conditionalFormatting>
  <conditionalFormatting sqref="AF5:AG34">
    <cfRule type="expression" dxfId="65" priority="1875">
      <formula>WEEKDAY(AF5,2)=7</formula>
    </cfRule>
  </conditionalFormatting>
  <conditionalFormatting sqref="AH5:AH7">
    <cfRule type="expression" dxfId="64" priority="333">
      <formula>AH5&lt;&gt;""</formula>
    </cfRule>
  </conditionalFormatting>
  <conditionalFormatting sqref="AH9:AH10">
    <cfRule type="expression" dxfId="63" priority="326">
      <formula>AH9&lt;&gt;""</formula>
    </cfRule>
  </conditionalFormatting>
  <conditionalFormatting sqref="AH12:AH15">
    <cfRule type="expression" dxfId="62" priority="324">
      <formula>AH12&lt;&gt;""</formula>
    </cfRule>
  </conditionalFormatting>
  <conditionalFormatting sqref="AH18:AH29">
    <cfRule type="expression" dxfId="61" priority="311">
      <formula>AH18&lt;&gt;""</formula>
    </cfRule>
  </conditionalFormatting>
  <conditionalFormatting sqref="AH31">
    <cfRule type="expression" dxfId="60" priority="1805">
      <formula>AH31&lt;&gt;""</formula>
    </cfRule>
  </conditionalFormatting>
  <conditionalFormatting sqref="AH33:AH34">
    <cfRule type="expression" dxfId="59" priority="303">
      <formula>AH33&lt;&gt;""</formula>
    </cfRule>
  </conditionalFormatting>
  <conditionalFormatting sqref="AI5">
    <cfRule type="expression" dxfId="58" priority="335">
      <formula>AI5&lt;&gt;""</formula>
    </cfRule>
  </conditionalFormatting>
  <conditionalFormatting sqref="AI7:AI13">
    <cfRule type="expression" dxfId="57" priority="321">
      <formula>AI7&lt;&gt;""</formula>
    </cfRule>
  </conditionalFormatting>
  <conditionalFormatting sqref="AI15:AI19">
    <cfRule type="expression" dxfId="56" priority="313">
      <formula>AI15&lt;&gt;""</formula>
    </cfRule>
  </conditionalFormatting>
  <conditionalFormatting sqref="AI21">
    <cfRule type="expression" dxfId="55" priority="308">
      <formula>AI21&lt;&gt;""</formula>
    </cfRule>
  </conditionalFormatting>
  <conditionalFormatting sqref="AI23:AI27">
    <cfRule type="expression" dxfId="54" priority="310">
      <formula>AI23&lt;&gt;""</formula>
    </cfRule>
  </conditionalFormatting>
  <conditionalFormatting sqref="AI29:AI33">
    <cfRule type="expression" dxfId="53" priority="305">
      <formula>AI29&lt;&gt;""</formula>
    </cfRule>
  </conditionalFormatting>
  <conditionalFormatting sqref="AJ5">
    <cfRule type="expression" dxfId="52" priority="334">
      <formula>AJ5&lt;&gt;""</formula>
    </cfRule>
  </conditionalFormatting>
  <conditionalFormatting sqref="AJ7:AJ13">
    <cfRule type="expression" dxfId="51" priority="320">
      <formula>AJ7&lt;&gt;""</formula>
    </cfRule>
  </conditionalFormatting>
  <conditionalFormatting sqref="AJ15:AJ19">
    <cfRule type="expression" dxfId="50" priority="312">
      <formula>AJ15&lt;&gt;""</formula>
    </cfRule>
  </conditionalFormatting>
  <conditionalFormatting sqref="AJ21">
    <cfRule type="expression" dxfId="49" priority="307">
      <formula>AJ21&lt;&gt;""</formula>
    </cfRule>
  </conditionalFormatting>
  <conditionalFormatting sqref="AJ23:AJ27">
    <cfRule type="expression" dxfId="48" priority="309">
      <formula>AJ23&lt;&gt;""</formula>
    </cfRule>
  </conditionalFormatting>
  <conditionalFormatting sqref="AJ29:AJ33">
    <cfRule type="expression" dxfId="47" priority="304">
      <formula>AJ29&lt;&gt;""</formula>
    </cfRule>
  </conditionalFormatting>
  <conditionalFormatting sqref="AK6:AK12">
    <cfRule type="expression" dxfId="46" priority="325">
      <formula>AK6&lt;&gt;""</formula>
    </cfRule>
  </conditionalFormatting>
  <conditionalFormatting sqref="AK20:AK26">
    <cfRule type="expression" dxfId="45" priority="306">
      <formula>AK20&lt;&gt;""</formula>
    </cfRule>
  </conditionalFormatting>
  <conditionalFormatting sqref="AK34">
    <cfRule type="expression" dxfId="44" priority="302">
      <formula>AK34&lt;&gt;""</formula>
    </cfRule>
  </conditionalFormatting>
  <conditionalFormatting sqref="AL5:AM35">
    <cfRule type="expression" dxfId="43" priority="1872">
      <formula>WEEKDAY(AL5,2)=7</formula>
    </cfRule>
  </conditionalFormatting>
  <conditionalFormatting sqref="AN5:AN35">
    <cfRule type="expression" dxfId="42" priority="255">
      <formula>AN5&lt;&gt;""</formula>
    </cfRule>
  </conditionalFormatting>
  <conditionalFormatting sqref="AO5:AO35">
    <cfRule type="expression" dxfId="41" priority="254">
      <formula>AO5&lt;&gt;""</formula>
    </cfRule>
  </conditionalFormatting>
  <conditionalFormatting sqref="AP5:AP35">
    <cfRule type="expression" dxfId="40" priority="253">
      <formula>AP5&lt;&gt;""</formula>
    </cfRule>
  </conditionalFormatting>
  <conditionalFormatting sqref="AQ5:AQ10">
    <cfRule type="expression" dxfId="39" priority="274">
      <formula>AQ5&lt;&gt;""</formula>
    </cfRule>
  </conditionalFormatting>
  <conditionalFormatting sqref="AQ17:AQ24">
    <cfRule type="expression" dxfId="38" priority="256">
      <formula>AQ17&lt;&gt;""</formula>
    </cfRule>
  </conditionalFormatting>
  <conditionalFormatting sqref="AQ31:AQ35">
    <cfRule type="expression" dxfId="37" priority="259">
      <formula>AQ31&lt;&gt;""</formula>
    </cfRule>
  </conditionalFormatting>
  <conditionalFormatting sqref="AR5:AS35">
    <cfRule type="expression" dxfId="36" priority="1869">
      <formula>WEEKDAY(AR5,2)=7</formula>
    </cfRule>
  </conditionalFormatting>
  <conditionalFormatting sqref="AT5:AT35">
    <cfRule type="expression" dxfId="35" priority="210">
      <formula>AT5&lt;&gt;""</formula>
    </cfRule>
  </conditionalFormatting>
  <conditionalFormatting sqref="AU5:AU35">
    <cfRule type="expression" dxfId="34" priority="209">
      <formula>AU5&lt;&gt;""</formula>
    </cfRule>
  </conditionalFormatting>
  <conditionalFormatting sqref="AV5:AV35">
    <cfRule type="expression" dxfId="33" priority="208">
      <formula>AV5&lt;&gt;""</formula>
    </cfRule>
  </conditionalFormatting>
  <conditionalFormatting sqref="AW5:AW7">
    <cfRule type="expression" dxfId="32" priority="235">
      <formula>AW5&lt;&gt;""</formula>
    </cfRule>
  </conditionalFormatting>
  <conditionalFormatting sqref="AW14:AW21">
    <cfRule type="expression" dxfId="31" priority="214">
      <formula>AW14&lt;&gt;""</formula>
    </cfRule>
  </conditionalFormatting>
  <conditionalFormatting sqref="AW28:AW35">
    <cfRule type="expression" dxfId="30" priority="207">
      <formula>AW28&lt;&gt;""</formula>
    </cfRule>
  </conditionalFormatting>
  <conditionalFormatting sqref="AX5:AY34">
    <cfRule type="expression" dxfId="29" priority="1866">
      <formula>WEEKDAY(AX5,2)=7</formula>
    </cfRule>
  </conditionalFormatting>
  <conditionalFormatting sqref="AZ5:AZ34">
    <cfRule type="expression" dxfId="28" priority="161">
      <formula>AZ5&lt;&gt;""</formula>
    </cfRule>
  </conditionalFormatting>
  <conditionalFormatting sqref="BA5:BA34">
    <cfRule type="expression" dxfId="27" priority="158">
      <formula>BA5&lt;&gt;""</formula>
    </cfRule>
  </conditionalFormatting>
  <conditionalFormatting sqref="BB5:BB34">
    <cfRule type="expression" dxfId="26" priority="156">
      <formula>BB5&lt;&gt;""</formula>
    </cfRule>
  </conditionalFormatting>
  <conditionalFormatting sqref="BC11:BC18">
    <cfRule type="expression" dxfId="25" priority="166">
      <formula>BC11&lt;&gt;""</formula>
    </cfRule>
  </conditionalFormatting>
  <conditionalFormatting sqref="BC25:BC34">
    <cfRule type="expression" dxfId="24" priority="169">
      <formula>BC25&lt;&gt;""</formula>
    </cfRule>
  </conditionalFormatting>
  <conditionalFormatting sqref="BD5:BE35">
    <cfRule type="expression" dxfId="23" priority="1863">
      <formula>WEEKDAY(BD5,2)=7</formula>
    </cfRule>
  </conditionalFormatting>
  <conditionalFormatting sqref="BF5:BF6">
    <cfRule type="expression" dxfId="22" priority="150">
      <formula>BF5&lt;&gt;""</formula>
    </cfRule>
  </conditionalFormatting>
  <conditionalFormatting sqref="BF8:BF34">
    <cfRule type="expression" dxfId="21" priority="110">
      <formula>BF8&lt;&gt;""</formula>
    </cfRule>
  </conditionalFormatting>
  <conditionalFormatting sqref="BG5:BG35">
    <cfRule type="expression" dxfId="20" priority="107">
      <formula>BG5&lt;&gt;""</formula>
    </cfRule>
  </conditionalFormatting>
  <conditionalFormatting sqref="BH5:BH35">
    <cfRule type="expression" dxfId="19" priority="106">
      <formula>BH5&lt;&gt;""</formula>
    </cfRule>
  </conditionalFormatting>
  <conditionalFormatting sqref="BI9:BI16">
    <cfRule type="expression" dxfId="18" priority="116">
      <formula>BI9&lt;&gt;""</formula>
    </cfRule>
  </conditionalFormatting>
  <conditionalFormatting sqref="BI23:BI30">
    <cfRule type="expression" dxfId="17" priority="105">
      <formula>BI23&lt;&gt;""</formula>
    </cfRule>
  </conditionalFormatting>
  <conditionalFormatting sqref="BJ5:BK34">
    <cfRule type="expression" dxfId="16" priority="1860">
      <formula>WEEKDAY(BJ5,2)=7</formula>
    </cfRule>
  </conditionalFormatting>
  <conditionalFormatting sqref="BL6:BL34">
    <cfRule type="expression" dxfId="15" priority="57">
      <formula>BL6&lt;&gt;""</formula>
    </cfRule>
  </conditionalFormatting>
  <conditionalFormatting sqref="BM6:BM34">
    <cfRule type="expression" dxfId="14" priority="55">
      <formula>BM6&lt;&gt;""</formula>
    </cfRule>
  </conditionalFormatting>
  <conditionalFormatting sqref="BN6:BN34">
    <cfRule type="expression" dxfId="13" priority="54">
      <formula>BN6&lt;&gt;""</formula>
    </cfRule>
  </conditionalFormatting>
  <conditionalFormatting sqref="BO6:BO13">
    <cfRule type="expression" dxfId="12" priority="69">
      <formula>BO6&lt;&gt;""</formula>
    </cfRule>
  </conditionalFormatting>
  <conditionalFormatting sqref="BO20:BO27">
    <cfRule type="expression" dxfId="11" priority="58">
      <formula>BO20&lt;&gt;""</formula>
    </cfRule>
  </conditionalFormatting>
  <conditionalFormatting sqref="BO34">
    <cfRule type="expression" dxfId="10" priority="56">
      <formula>BO34&lt;&gt;""</formula>
    </cfRule>
  </conditionalFormatting>
  <conditionalFormatting sqref="BP5:BQ35">
    <cfRule type="expression" dxfId="9" priority="1320">
      <formula>WEEKDAY(BP5,2)=7</formula>
    </cfRule>
  </conditionalFormatting>
  <conditionalFormatting sqref="BR5:BR27">
    <cfRule type="expression" dxfId="8" priority="10">
      <formula>BR5&lt;&gt;""</formula>
    </cfRule>
  </conditionalFormatting>
  <conditionalFormatting sqref="BR31:BR35">
    <cfRule type="expression" dxfId="7" priority="5">
      <formula>BR31&lt;&gt;""</formula>
    </cfRule>
  </conditionalFormatting>
  <conditionalFormatting sqref="BS5:BS27">
    <cfRule type="expression" dxfId="6" priority="7">
      <formula>BS5&lt;&gt;""</formula>
    </cfRule>
  </conditionalFormatting>
  <conditionalFormatting sqref="BS31:BS35">
    <cfRule type="expression" dxfId="5" priority="2">
      <formula>BS31&lt;&gt;""</formula>
    </cfRule>
  </conditionalFormatting>
  <conditionalFormatting sqref="BT5:BT27">
    <cfRule type="expression" dxfId="4" priority="6">
      <formula>BT5&lt;&gt;""</formula>
    </cfRule>
  </conditionalFormatting>
  <conditionalFormatting sqref="BT31:BT35">
    <cfRule type="expression" dxfId="3" priority="1">
      <formula>BT31&lt;&gt;""</formula>
    </cfRule>
  </conditionalFormatting>
  <conditionalFormatting sqref="BU5:BU11">
    <cfRule type="expression" dxfId="2" priority="20">
      <formula>BU5&lt;&gt;""</formula>
    </cfRule>
  </conditionalFormatting>
  <conditionalFormatting sqref="BU18:BU27">
    <cfRule type="expression" dxfId="1" priority="13">
      <formula>BU18&lt;&gt;""</formula>
    </cfRule>
  </conditionalFormatting>
  <conditionalFormatting sqref="BU33:BU35">
    <cfRule type="expression" dxfId="0" priority="8">
      <formula>BU33&lt;&gt;""</formula>
    </cfRule>
  </conditionalFormatting>
  <printOptions horizontalCentered="1" verticalCentered="1"/>
  <pageMargins left="0" right="0" top="0" bottom="0" header="0" footer="0"/>
  <pageSetup paperSize="9" scale="97" fitToWidth="2" orientation="landscape" r:id="rId1"/>
  <colBreaks count="2" manualBreakCount="2">
    <brk id="31" max="1048575" man="1"/>
    <brk id="37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6F4B5D-380C-4631-B644-4F3DA0C0F9EC}">
          <x14:formula1>
            <xm:f>'   '!$A$2:$A$404</xm:f>
          </x14:formula1>
          <xm:sqref>A42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8CC-D5B5-4E43-B292-239C0BF23220}">
  <dimension ref="A1:E404"/>
  <sheetViews>
    <sheetView zoomScaleNormal="100" workbookViewId="0"/>
  </sheetViews>
  <sheetFormatPr baseColWidth="10" defaultRowHeight="12.75" x14ac:dyDescent="0.2"/>
  <cols>
    <col min="1" max="7" width="11.28515625" style="69" customWidth="1"/>
    <col min="8" max="16384" width="11.42578125" style="69"/>
  </cols>
  <sheetData>
    <row r="1" spans="1:5" ht="14.25" customHeight="1" x14ac:dyDescent="0.2">
      <c r="A1" s="91" t="s">
        <v>44</v>
      </c>
      <c r="B1" s="92" t="s">
        <v>45</v>
      </c>
      <c r="C1" s="93"/>
      <c r="D1" s="94"/>
      <c r="E1" s="93"/>
    </row>
    <row r="2" spans="1:5" x14ac:dyDescent="0.2">
      <c r="A2" s="95" t="s">
        <v>432</v>
      </c>
      <c r="B2" s="94">
        <v>3</v>
      </c>
      <c r="C2" s="94">
        <v>3</v>
      </c>
      <c r="D2" s="94">
        <v>4</v>
      </c>
      <c r="E2" s="94">
        <v>2</v>
      </c>
    </row>
    <row r="3" spans="1:5" x14ac:dyDescent="0.2">
      <c r="A3" s="95" t="s">
        <v>46</v>
      </c>
      <c r="B3" s="94">
        <v>5</v>
      </c>
      <c r="C3" s="94">
        <v>2</v>
      </c>
      <c r="D3" s="94">
        <v>1</v>
      </c>
      <c r="E3" s="94">
        <v>3</v>
      </c>
    </row>
    <row r="4" spans="1:5" x14ac:dyDescent="0.2">
      <c r="A4" s="95" t="s">
        <v>47</v>
      </c>
      <c r="B4" s="94">
        <v>5</v>
      </c>
      <c r="C4" s="94">
        <v>5</v>
      </c>
      <c r="D4" s="94">
        <v>2</v>
      </c>
      <c r="E4" s="94">
        <v>1</v>
      </c>
    </row>
    <row r="5" spans="1:5" x14ac:dyDescent="0.2">
      <c r="A5" s="95" t="s">
        <v>48</v>
      </c>
      <c r="B5" s="94">
        <v>3</v>
      </c>
      <c r="C5" s="94">
        <v>3</v>
      </c>
      <c r="D5" s="94">
        <v>4</v>
      </c>
      <c r="E5" s="94">
        <v>1</v>
      </c>
    </row>
    <row r="6" spans="1:5" x14ac:dyDescent="0.2">
      <c r="A6" s="95" t="s">
        <v>49</v>
      </c>
      <c r="B6" s="94">
        <v>4</v>
      </c>
      <c r="C6" s="94">
        <v>5</v>
      </c>
      <c r="D6" s="94">
        <v>1</v>
      </c>
      <c r="E6" s="94">
        <v>1</v>
      </c>
    </row>
    <row r="7" spans="1:5" x14ac:dyDescent="0.2">
      <c r="A7" s="95" t="s">
        <v>50</v>
      </c>
      <c r="B7" s="94">
        <v>2</v>
      </c>
      <c r="C7" s="94">
        <v>1</v>
      </c>
      <c r="D7" s="94">
        <v>3</v>
      </c>
      <c r="E7" s="94">
        <v>1</v>
      </c>
    </row>
    <row r="8" spans="1:5" x14ac:dyDescent="0.2">
      <c r="A8" s="95" t="s">
        <v>51</v>
      </c>
      <c r="B8" s="94">
        <v>4</v>
      </c>
      <c r="C8" s="94">
        <v>5</v>
      </c>
      <c r="D8" s="94">
        <v>2</v>
      </c>
      <c r="E8" s="94">
        <v>1</v>
      </c>
    </row>
    <row r="9" spans="1:5" x14ac:dyDescent="0.2">
      <c r="A9" s="95" t="s">
        <v>52</v>
      </c>
      <c r="B9" s="94">
        <v>2</v>
      </c>
      <c r="C9" s="94">
        <v>4</v>
      </c>
      <c r="D9" s="94">
        <v>1</v>
      </c>
      <c r="E9" s="94">
        <v>3</v>
      </c>
    </row>
    <row r="10" spans="1:5" x14ac:dyDescent="0.2">
      <c r="A10" s="95" t="s">
        <v>53</v>
      </c>
      <c r="B10" s="94">
        <v>4</v>
      </c>
      <c r="C10" s="94">
        <v>5</v>
      </c>
      <c r="D10" s="94">
        <v>2</v>
      </c>
      <c r="E10" s="94">
        <v>1</v>
      </c>
    </row>
    <row r="11" spans="1:5" x14ac:dyDescent="0.2">
      <c r="A11" s="95" t="s">
        <v>54</v>
      </c>
      <c r="B11" s="94">
        <v>3</v>
      </c>
      <c r="C11" s="94">
        <v>1</v>
      </c>
      <c r="D11" s="94">
        <v>2</v>
      </c>
      <c r="E11" s="94">
        <v>4</v>
      </c>
    </row>
    <row r="12" spans="1:5" x14ac:dyDescent="0.2">
      <c r="A12" s="95" t="s">
        <v>55</v>
      </c>
      <c r="B12" s="94">
        <v>5</v>
      </c>
      <c r="C12" s="94">
        <v>2</v>
      </c>
      <c r="D12" s="94">
        <v>1</v>
      </c>
      <c r="E12" s="94">
        <v>3</v>
      </c>
    </row>
    <row r="13" spans="1:5" x14ac:dyDescent="0.2">
      <c r="A13" s="95" t="s">
        <v>56</v>
      </c>
      <c r="B13" s="94">
        <v>2</v>
      </c>
      <c r="C13" s="94">
        <v>1</v>
      </c>
      <c r="D13" s="94">
        <v>3</v>
      </c>
      <c r="E13" s="94">
        <v>1</v>
      </c>
    </row>
    <row r="14" spans="1:5" x14ac:dyDescent="0.2">
      <c r="A14" s="95" t="s">
        <v>57</v>
      </c>
      <c r="B14" s="94">
        <v>2</v>
      </c>
      <c r="C14" s="94">
        <v>4</v>
      </c>
      <c r="D14" s="94">
        <v>1</v>
      </c>
      <c r="E14" s="94">
        <v>3</v>
      </c>
    </row>
    <row r="15" spans="1:5" x14ac:dyDescent="0.2">
      <c r="A15" s="95" t="s">
        <v>58</v>
      </c>
      <c r="B15" s="94">
        <v>4</v>
      </c>
      <c r="C15" s="94">
        <v>5</v>
      </c>
      <c r="D15" s="94">
        <v>3</v>
      </c>
      <c r="E15" s="94">
        <v>2</v>
      </c>
    </row>
    <row r="16" spans="1:5" x14ac:dyDescent="0.2">
      <c r="A16" s="95" t="s">
        <v>59</v>
      </c>
      <c r="B16" s="94">
        <v>5</v>
      </c>
      <c r="C16" s="94">
        <v>4</v>
      </c>
      <c r="D16" s="94">
        <v>5</v>
      </c>
      <c r="E16" s="94">
        <v>3</v>
      </c>
    </row>
    <row r="17" spans="1:5" x14ac:dyDescent="0.2">
      <c r="A17" s="95" t="s">
        <v>60</v>
      </c>
      <c r="B17" s="94">
        <v>4</v>
      </c>
      <c r="C17" s="94">
        <v>5</v>
      </c>
      <c r="D17" s="94">
        <v>1</v>
      </c>
      <c r="E17" s="94">
        <v>1</v>
      </c>
    </row>
    <row r="18" spans="1:5" x14ac:dyDescent="0.2">
      <c r="A18" s="95" t="s">
        <v>61</v>
      </c>
      <c r="B18" s="94">
        <v>3</v>
      </c>
      <c r="C18" s="94">
        <v>1</v>
      </c>
      <c r="D18" s="94">
        <v>2</v>
      </c>
      <c r="E18" s="94">
        <v>4</v>
      </c>
    </row>
    <row r="19" spans="1:5" x14ac:dyDescent="0.2">
      <c r="A19" s="95" t="s">
        <v>62</v>
      </c>
      <c r="B19" s="94">
        <v>5</v>
      </c>
      <c r="C19" s="94">
        <v>4</v>
      </c>
      <c r="D19" s="94">
        <v>5</v>
      </c>
      <c r="E19" s="94">
        <v>3</v>
      </c>
    </row>
    <row r="20" spans="1:5" x14ac:dyDescent="0.2">
      <c r="A20" s="95" t="s">
        <v>63</v>
      </c>
      <c r="B20" s="94">
        <v>2</v>
      </c>
      <c r="C20" s="94">
        <v>4</v>
      </c>
      <c r="D20" s="94">
        <v>1</v>
      </c>
      <c r="E20" s="94">
        <v>3</v>
      </c>
    </row>
    <row r="21" spans="1:5" x14ac:dyDescent="0.2">
      <c r="A21" s="95" t="s">
        <v>64</v>
      </c>
      <c r="B21" s="94">
        <v>1</v>
      </c>
      <c r="C21" s="94">
        <v>4</v>
      </c>
      <c r="D21" s="94">
        <v>4</v>
      </c>
      <c r="E21" s="94">
        <v>4</v>
      </c>
    </row>
    <row r="22" spans="1:5" x14ac:dyDescent="0.2">
      <c r="A22" s="95" t="s">
        <v>65</v>
      </c>
      <c r="B22" s="94">
        <v>3</v>
      </c>
      <c r="C22" s="94">
        <v>1</v>
      </c>
      <c r="D22" s="94">
        <v>2</v>
      </c>
      <c r="E22" s="94">
        <v>4</v>
      </c>
    </row>
    <row r="23" spans="1:5" x14ac:dyDescent="0.2">
      <c r="A23" s="95" t="s">
        <v>66</v>
      </c>
      <c r="B23" s="94">
        <v>1</v>
      </c>
      <c r="C23" s="94">
        <v>2</v>
      </c>
      <c r="D23" s="94">
        <v>5</v>
      </c>
      <c r="E23" s="94">
        <v>3</v>
      </c>
    </row>
    <row r="24" spans="1:5" x14ac:dyDescent="0.2">
      <c r="A24" s="95" t="s">
        <v>67</v>
      </c>
      <c r="B24" s="94">
        <v>4</v>
      </c>
      <c r="C24" s="94">
        <v>5</v>
      </c>
      <c r="D24" s="94">
        <v>2</v>
      </c>
      <c r="E24" s="94">
        <v>1</v>
      </c>
    </row>
    <row r="25" spans="1:5" x14ac:dyDescent="0.2">
      <c r="A25" s="95" t="s">
        <v>68</v>
      </c>
      <c r="B25" s="94">
        <v>4</v>
      </c>
      <c r="C25" s="94">
        <v>5</v>
      </c>
      <c r="D25" s="94">
        <v>2</v>
      </c>
      <c r="E25" s="94">
        <v>1</v>
      </c>
    </row>
    <row r="26" spans="1:5" x14ac:dyDescent="0.2">
      <c r="A26" s="95" t="s">
        <v>69</v>
      </c>
      <c r="B26" s="94">
        <v>5</v>
      </c>
      <c r="C26" s="94">
        <v>2</v>
      </c>
      <c r="D26" s="94">
        <v>1</v>
      </c>
      <c r="E26" s="94">
        <v>3</v>
      </c>
    </row>
    <row r="27" spans="1:5" x14ac:dyDescent="0.2">
      <c r="A27" s="95" t="s">
        <v>70</v>
      </c>
      <c r="B27" s="94">
        <v>3</v>
      </c>
      <c r="C27" s="94">
        <v>3</v>
      </c>
      <c r="D27" s="94">
        <v>4</v>
      </c>
      <c r="E27" s="94">
        <v>2</v>
      </c>
    </row>
    <row r="28" spans="1:5" x14ac:dyDescent="0.2">
      <c r="A28" s="95" t="s">
        <v>71</v>
      </c>
      <c r="B28" s="94">
        <v>3</v>
      </c>
      <c r="C28" s="94">
        <v>1</v>
      </c>
      <c r="D28" s="94">
        <v>2</v>
      </c>
      <c r="E28" s="94">
        <v>4</v>
      </c>
    </row>
    <row r="29" spans="1:5" x14ac:dyDescent="0.2">
      <c r="A29" s="95" t="s">
        <v>72</v>
      </c>
      <c r="B29" s="94">
        <v>1</v>
      </c>
      <c r="C29" s="94">
        <v>5</v>
      </c>
      <c r="D29" s="94">
        <v>5</v>
      </c>
      <c r="E29" s="94">
        <v>4</v>
      </c>
    </row>
    <row r="30" spans="1:5" x14ac:dyDescent="0.2">
      <c r="A30" s="95" t="s">
        <v>73</v>
      </c>
      <c r="B30" s="94">
        <v>4</v>
      </c>
      <c r="C30" s="94">
        <v>5</v>
      </c>
      <c r="D30" s="94">
        <v>2</v>
      </c>
      <c r="E30" s="94">
        <v>1</v>
      </c>
    </row>
    <row r="31" spans="1:5" x14ac:dyDescent="0.2">
      <c r="A31" s="95" t="s">
        <v>74</v>
      </c>
      <c r="B31" s="94">
        <v>2</v>
      </c>
      <c r="C31" s="94">
        <v>1</v>
      </c>
      <c r="D31" s="94">
        <v>3</v>
      </c>
      <c r="E31" s="94">
        <v>1</v>
      </c>
    </row>
    <row r="32" spans="1:5" x14ac:dyDescent="0.2">
      <c r="A32" s="95" t="s">
        <v>75</v>
      </c>
      <c r="B32" s="94">
        <v>4</v>
      </c>
      <c r="C32" s="94">
        <v>6</v>
      </c>
      <c r="D32" s="94">
        <v>6</v>
      </c>
      <c r="E32" s="94">
        <v>4</v>
      </c>
    </row>
    <row r="33" spans="1:5" x14ac:dyDescent="0.2">
      <c r="A33" s="95" t="s">
        <v>76</v>
      </c>
      <c r="B33" s="94">
        <v>4</v>
      </c>
      <c r="C33" s="94">
        <v>5</v>
      </c>
      <c r="D33" s="94">
        <v>2</v>
      </c>
      <c r="E33" s="94">
        <v>1</v>
      </c>
    </row>
    <row r="34" spans="1:5" x14ac:dyDescent="0.2">
      <c r="A34" s="95" t="s">
        <v>77</v>
      </c>
      <c r="B34" s="94">
        <v>2</v>
      </c>
      <c r="C34" s="94">
        <v>1</v>
      </c>
      <c r="D34" s="94">
        <v>3</v>
      </c>
      <c r="E34" s="94">
        <v>1</v>
      </c>
    </row>
    <row r="35" spans="1:5" x14ac:dyDescent="0.2">
      <c r="A35" s="95" t="s">
        <v>78</v>
      </c>
      <c r="B35" s="94">
        <v>2</v>
      </c>
      <c r="C35" s="94">
        <v>3</v>
      </c>
      <c r="D35" s="94">
        <v>3</v>
      </c>
      <c r="E35" s="94">
        <v>1</v>
      </c>
    </row>
    <row r="36" spans="1:5" x14ac:dyDescent="0.2">
      <c r="A36" s="95" t="s">
        <v>79</v>
      </c>
      <c r="B36" s="94">
        <v>2</v>
      </c>
      <c r="C36" s="94">
        <v>1</v>
      </c>
      <c r="D36" s="94">
        <v>3</v>
      </c>
      <c r="E36" s="94">
        <v>1</v>
      </c>
    </row>
    <row r="37" spans="1:5" x14ac:dyDescent="0.2">
      <c r="A37" s="95" t="s">
        <v>80</v>
      </c>
      <c r="B37" s="94">
        <v>2</v>
      </c>
      <c r="C37" s="94">
        <v>1</v>
      </c>
      <c r="D37" s="94">
        <v>3</v>
      </c>
      <c r="E37" s="94">
        <v>1</v>
      </c>
    </row>
    <row r="38" spans="1:5" x14ac:dyDescent="0.2">
      <c r="A38" s="95" t="s">
        <v>81</v>
      </c>
      <c r="B38" s="94">
        <v>1</v>
      </c>
      <c r="C38" s="94">
        <v>2</v>
      </c>
      <c r="D38" s="94">
        <v>5</v>
      </c>
      <c r="E38" s="94">
        <v>2</v>
      </c>
    </row>
    <row r="39" spans="1:5" x14ac:dyDescent="0.2">
      <c r="A39" s="95" t="s">
        <v>82</v>
      </c>
      <c r="B39" s="94">
        <v>1</v>
      </c>
      <c r="C39" s="94">
        <v>2</v>
      </c>
      <c r="D39" s="94">
        <v>5</v>
      </c>
      <c r="E39" s="94">
        <v>2</v>
      </c>
    </row>
    <row r="40" spans="1:5" x14ac:dyDescent="0.2">
      <c r="A40" s="95" t="s">
        <v>83</v>
      </c>
      <c r="B40" s="94">
        <v>2</v>
      </c>
      <c r="C40" s="94">
        <v>4</v>
      </c>
      <c r="D40" s="94">
        <v>1</v>
      </c>
      <c r="E40" s="94">
        <v>3</v>
      </c>
    </row>
    <row r="41" spans="1:5" x14ac:dyDescent="0.2">
      <c r="A41" s="95" t="s">
        <v>84</v>
      </c>
      <c r="B41" s="94">
        <v>5</v>
      </c>
      <c r="C41" s="94">
        <v>4</v>
      </c>
      <c r="D41" s="94">
        <v>5</v>
      </c>
      <c r="E41" s="94">
        <v>3</v>
      </c>
    </row>
    <row r="42" spans="1:5" x14ac:dyDescent="0.2">
      <c r="A42" s="95" t="s">
        <v>85</v>
      </c>
      <c r="B42" s="94">
        <v>3</v>
      </c>
      <c r="C42" s="94">
        <v>1</v>
      </c>
      <c r="D42" s="94">
        <v>2</v>
      </c>
      <c r="E42" s="94">
        <v>4</v>
      </c>
    </row>
    <row r="43" spans="1:5" x14ac:dyDescent="0.2">
      <c r="A43" s="95" t="s">
        <v>86</v>
      </c>
      <c r="B43" s="94">
        <v>3</v>
      </c>
      <c r="C43" s="94">
        <v>1</v>
      </c>
      <c r="D43" s="94">
        <v>2</v>
      </c>
      <c r="E43" s="94">
        <v>4</v>
      </c>
    </row>
    <row r="44" spans="1:5" x14ac:dyDescent="0.2">
      <c r="A44" s="95" t="s">
        <v>87</v>
      </c>
      <c r="B44" s="94">
        <v>3</v>
      </c>
      <c r="C44" s="94">
        <v>1</v>
      </c>
      <c r="D44" s="94">
        <v>2</v>
      </c>
      <c r="E44" s="94">
        <v>4</v>
      </c>
    </row>
    <row r="45" spans="1:5" x14ac:dyDescent="0.2">
      <c r="A45" s="95" t="s">
        <v>88</v>
      </c>
      <c r="B45" s="94">
        <v>3</v>
      </c>
      <c r="C45" s="94">
        <v>1</v>
      </c>
      <c r="D45" s="94">
        <v>2</v>
      </c>
      <c r="E45" s="94">
        <v>4</v>
      </c>
    </row>
    <row r="46" spans="1:5" x14ac:dyDescent="0.2">
      <c r="A46" s="95" t="s">
        <v>89</v>
      </c>
      <c r="B46" s="94">
        <v>5</v>
      </c>
      <c r="C46" s="94">
        <v>2</v>
      </c>
      <c r="D46" s="94">
        <v>1</v>
      </c>
      <c r="E46" s="94">
        <v>3</v>
      </c>
    </row>
    <row r="47" spans="1:5" x14ac:dyDescent="0.2">
      <c r="A47" s="95" t="s">
        <v>90</v>
      </c>
      <c r="B47" s="94">
        <v>2</v>
      </c>
      <c r="C47" s="94">
        <v>3</v>
      </c>
      <c r="D47" s="94">
        <v>4</v>
      </c>
      <c r="E47" s="94">
        <v>2</v>
      </c>
    </row>
    <row r="48" spans="1:5" x14ac:dyDescent="0.2">
      <c r="A48" s="95" t="s">
        <v>91</v>
      </c>
      <c r="B48" s="94">
        <v>3</v>
      </c>
      <c r="C48" s="94">
        <v>1</v>
      </c>
      <c r="D48" s="94">
        <v>2</v>
      </c>
      <c r="E48" s="94">
        <v>4</v>
      </c>
    </row>
    <row r="49" spans="1:5" x14ac:dyDescent="0.2">
      <c r="A49" s="95" t="s">
        <v>92</v>
      </c>
      <c r="B49" s="94">
        <v>2</v>
      </c>
      <c r="C49" s="94">
        <v>4</v>
      </c>
      <c r="D49" s="94">
        <v>1</v>
      </c>
      <c r="E49" s="94">
        <v>3</v>
      </c>
    </row>
    <row r="50" spans="1:5" x14ac:dyDescent="0.2">
      <c r="A50" s="95" t="s">
        <v>93</v>
      </c>
      <c r="B50" s="94">
        <v>4</v>
      </c>
      <c r="C50" s="94">
        <v>5</v>
      </c>
      <c r="D50" s="94">
        <v>2</v>
      </c>
      <c r="E50" s="94">
        <v>1</v>
      </c>
    </row>
    <row r="51" spans="1:5" x14ac:dyDescent="0.2">
      <c r="A51" s="95" t="s">
        <v>94</v>
      </c>
      <c r="B51" s="94">
        <v>4</v>
      </c>
      <c r="C51" s="94">
        <v>5</v>
      </c>
      <c r="D51" s="94">
        <v>2</v>
      </c>
      <c r="E51" s="94">
        <v>1</v>
      </c>
    </row>
    <row r="52" spans="1:5" x14ac:dyDescent="0.2">
      <c r="A52" s="95" t="s">
        <v>95</v>
      </c>
      <c r="B52" s="94">
        <v>2</v>
      </c>
      <c r="C52" s="94">
        <v>4</v>
      </c>
      <c r="D52" s="94">
        <v>1</v>
      </c>
      <c r="E52" s="94">
        <v>3</v>
      </c>
    </row>
    <row r="53" spans="1:5" x14ac:dyDescent="0.2">
      <c r="A53" s="95" t="s">
        <v>96</v>
      </c>
      <c r="B53" s="94">
        <v>5</v>
      </c>
      <c r="C53" s="94">
        <v>4</v>
      </c>
      <c r="D53" s="94">
        <v>5</v>
      </c>
      <c r="E53" s="94">
        <v>3</v>
      </c>
    </row>
    <row r="54" spans="1:5" x14ac:dyDescent="0.2">
      <c r="A54" s="95" t="s">
        <v>97</v>
      </c>
      <c r="B54" s="94">
        <v>3</v>
      </c>
      <c r="C54" s="94">
        <v>3</v>
      </c>
      <c r="D54" s="94">
        <v>4</v>
      </c>
      <c r="E54" s="94">
        <v>2</v>
      </c>
    </row>
    <row r="55" spans="1:5" x14ac:dyDescent="0.2">
      <c r="A55" s="95" t="s">
        <v>433</v>
      </c>
      <c r="B55" s="94">
        <v>2</v>
      </c>
      <c r="C55" s="94">
        <v>1</v>
      </c>
      <c r="D55" s="94">
        <v>3</v>
      </c>
      <c r="E55" s="94">
        <v>1</v>
      </c>
    </row>
    <row r="56" spans="1:5" x14ac:dyDescent="0.2">
      <c r="A56" s="95" t="s">
        <v>98</v>
      </c>
      <c r="B56" s="94">
        <v>5</v>
      </c>
      <c r="C56" s="94">
        <v>2</v>
      </c>
      <c r="D56" s="94">
        <v>1</v>
      </c>
      <c r="E56" s="94">
        <v>3</v>
      </c>
    </row>
    <row r="57" spans="1:5" x14ac:dyDescent="0.2">
      <c r="A57" s="95" t="s">
        <v>99</v>
      </c>
      <c r="B57" s="94">
        <v>5</v>
      </c>
      <c r="C57" s="94">
        <v>2</v>
      </c>
      <c r="D57" s="94">
        <v>1</v>
      </c>
      <c r="E57" s="94">
        <v>3</v>
      </c>
    </row>
    <row r="58" spans="1:5" x14ac:dyDescent="0.2">
      <c r="A58" s="95" t="s">
        <v>100</v>
      </c>
      <c r="B58" s="94">
        <v>5</v>
      </c>
      <c r="C58" s="94">
        <v>4</v>
      </c>
      <c r="D58" s="94">
        <v>5</v>
      </c>
      <c r="E58" s="94">
        <v>3</v>
      </c>
    </row>
    <row r="59" spans="1:5" x14ac:dyDescent="0.2">
      <c r="A59" s="95" t="s">
        <v>101</v>
      </c>
      <c r="B59" s="94">
        <v>1</v>
      </c>
      <c r="C59" s="94">
        <v>2</v>
      </c>
      <c r="D59" s="94">
        <v>5</v>
      </c>
      <c r="E59" s="94">
        <v>2</v>
      </c>
    </row>
    <row r="60" spans="1:5" x14ac:dyDescent="0.2">
      <c r="A60" s="95" t="s">
        <v>102</v>
      </c>
      <c r="B60" s="94">
        <v>1</v>
      </c>
      <c r="C60" s="94">
        <v>5</v>
      </c>
      <c r="D60" s="94">
        <v>5</v>
      </c>
      <c r="E60" s="94">
        <v>4</v>
      </c>
    </row>
    <row r="61" spans="1:5" x14ac:dyDescent="0.2">
      <c r="A61" s="95" t="s">
        <v>103</v>
      </c>
      <c r="B61" s="94">
        <v>1</v>
      </c>
      <c r="C61" s="94">
        <v>5</v>
      </c>
      <c r="D61" s="94">
        <v>5</v>
      </c>
      <c r="E61" s="94">
        <v>4</v>
      </c>
    </row>
    <row r="62" spans="1:5" x14ac:dyDescent="0.2">
      <c r="A62" s="95" t="s">
        <v>104</v>
      </c>
      <c r="B62" s="94">
        <v>1</v>
      </c>
      <c r="C62" s="94">
        <v>5</v>
      </c>
      <c r="D62" s="94">
        <v>5</v>
      </c>
      <c r="E62" s="94">
        <v>4</v>
      </c>
    </row>
    <row r="63" spans="1:5" x14ac:dyDescent="0.2">
      <c r="A63" s="95" t="s">
        <v>105</v>
      </c>
      <c r="B63" s="94">
        <v>3</v>
      </c>
      <c r="C63" s="94">
        <v>1</v>
      </c>
      <c r="D63" s="94">
        <v>2</v>
      </c>
      <c r="E63" s="94">
        <v>4</v>
      </c>
    </row>
    <row r="64" spans="1:5" x14ac:dyDescent="0.2">
      <c r="A64" s="95" t="s">
        <v>106</v>
      </c>
      <c r="B64" s="94">
        <v>2</v>
      </c>
      <c r="C64" s="94">
        <v>1</v>
      </c>
      <c r="D64" s="94">
        <v>3</v>
      </c>
      <c r="E64" s="94">
        <v>1</v>
      </c>
    </row>
    <row r="65" spans="1:5" x14ac:dyDescent="0.2">
      <c r="A65" s="95" t="s">
        <v>107</v>
      </c>
      <c r="B65" s="94">
        <v>2</v>
      </c>
      <c r="C65" s="94">
        <v>1</v>
      </c>
      <c r="D65" s="94">
        <v>3</v>
      </c>
      <c r="E65" s="94">
        <v>1</v>
      </c>
    </row>
    <row r="66" spans="1:5" x14ac:dyDescent="0.2">
      <c r="A66" s="95" t="s">
        <v>108</v>
      </c>
      <c r="B66" s="94">
        <v>5</v>
      </c>
      <c r="C66" s="94">
        <v>2</v>
      </c>
      <c r="D66" s="94">
        <v>1</v>
      </c>
      <c r="E66" s="94">
        <v>3</v>
      </c>
    </row>
    <row r="67" spans="1:5" x14ac:dyDescent="0.2">
      <c r="A67" s="95" t="s">
        <v>109</v>
      </c>
      <c r="B67" s="94">
        <v>4</v>
      </c>
      <c r="C67" s="94">
        <v>5</v>
      </c>
      <c r="D67" s="94">
        <v>1</v>
      </c>
      <c r="E67" s="94">
        <v>1</v>
      </c>
    </row>
    <row r="68" spans="1:5" x14ac:dyDescent="0.2">
      <c r="A68" s="95" t="s">
        <v>110</v>
      </c>
      <c r="B68" s="94">
        <v>2</v>
      </c>
      <c r="C68" s="94">
        <v>4</v>
      </c>
      <c r="D68" s="94">
        <v>1</v>
      </c>
      <c r="E68" s="94">
        <v>3</v>
      </c>
    </row>
    <row r="69" spans="1:5" x14ac:dyDescent="0.2">
      <c r="A69" s="95" t="s">
        <v>111</v>
      </c>
      <c r="B69" s="94">
        <v>4</v>
      </c>
      <c r="C69" s="94">
        <v>5</v>
      </c>
      <c r="D69" s="94">
        <v>1</v>
      </c>
      <c r="E69" s="94">
        <v>1</v>
      </c>
    </row>
    <row r="70" spans="1:5" x14ac:dyDescent="0.2">
      <c r="A70" s="95" t="s">
        <v>112</v>
      </c>
      <c r="B70" s="94">
        <v>1</v>
      </c>
      <c r="C70" s="94">
        <v>2</v>
      </c>
      <c r="D70" s="94">
        <v>5</v>
      </c>
      <c r="E70" s="94">
        <v>2</v>
      </c>
    </row>
    <row r="71" spans="1:5" x14ac:dyDescent="0.2">
      <c r="A71" s="95" t="s">
        <v>113</v>
      </c>
      <c r="B71" s="94">
        <v>1</v>
      </c>
      <c r="C71" s="94">
        <v>4</v>
      </c>
      <c r="D71" s="94">
        <v>4</v>
      </c>
      <c r="E71" s="94">
        <v>4</v>
      </c>
    </row>
    <row r="72" spans="1:5" x14ac:dyDescent="0.2">
      <c r="A72" s="95" t="s">
        <v>114</v>
      </c>
      <c r="B72" s="94">
        <v>3</v>
      </c>
      <c r="C72" s="94">
        <v>1</v>
      </c>
      <c r="D72" s="94">
        <v>2</v>
      </c>
      <c r="E72" s="94">
        <v>4</v>
      </c>
    </row>
    <row r="73" spans="1:5" x14ac:dyDescent="0.2">
      <c r="A73" s="95" t="s">
        <v>115</v>
      </c>
      <c r="B73" s="94">
        <v>2</v>
      </c>
      <c r="C73" s="94">
        <v>1</v>
      </c>
      <c r="D73" s="94">
        <v>3</v>
      </c>
      <c r="E73" s="94">
        <v>1</v>
      </c>
    </row>
    <row r="74" spans="1:5" x14ac:dyDescent="0.2">
      <c r="A74" s="95" t="s">
        <v>116</v>
      </c>
      <c r="B74" s="94">
        <v>1</v>
      </c>
      <c r="C74" s="94">
        <v>5</v>
      </c>
      <c r="D74" s="94">
        <v>5</v>
      </c>
      <c r="E74" s="94">
        <v>4</v>
      </c>
    </row>
    <row r="75" spans="1:5" x14ac:dyDescent="0.2">
      <c r="A75" s="95" t="s">
        <v>117</v>
      </c>
      <c r="B75" s="94">
        <v>1</v>
      </c>
      <c r="C75" s="94">
        <v>2</v>
      </c>
      <c r="D75" s="94">
        <v>5</v>
      </c>
      <c r="E75" s="94">
        <v>2</v>
      </c>
    </row>
    <row r="76" spans="1:5" x14ac:dyDescent="0.2">
      <c r="A76" s="95" t="s">
        <v>118</v>
      </c>
      <c r="B76" s="94">
        <v>3</v>
      </c>
      <c r="C76" s="94">
        <v>1</v>
      </c>
      <c r="D76" s="94">
        <v>2</v>
      </c>
      <c r="E76" s="94">
        <v>4</v>
      </c>
    </row>
    <row r="77" spans="1:5" x14ac:dyDescent="0.2">
      <c r="A77" s="95" t="s">
        <v>119</v>
      </c>
      <c r="B77" s="94">
        <v>2</v>
      </c>
      <c r="C77" s="94">
        <v>1</v>
      </c>
      <c r="D77" s="94">
        <v>3</v>
      </c>
      <c r="E77" s="94">
        <v>1</v>
      </c>
    </row>
    <row r="78" spans="1:5" x14ac:dyDescent="0.2">
      <c r="A78" s="95" t="s">
        <v>120</v>
      </c>
      <c r="B78" s="94">
        <v>4</v>
      </c>
      <c r="C78" s="94">
        <v>5</v>
      </c>
      <c r="D78" s="94">
        <v>2</v>
      </c>
      <c r="E78" s="94">
        <v>1</v>
      </c>
    </row>
    <row r="79" spans="1:5" x14ac:dyDescent="0.2">
      <c r="A79" s="95" t="s">
        <v>121</v>
      </c>
      <c r="B79" s="94">
        <v>1</v>
      </c>
      <c r="C79" s="94">
        <v>5</v>
      </c>
      <c r="D79" s="94">
        <v>5</v>
      </c>
      <c r="E79" s="94">
        <v>4</v>
      </c>
    </row>
    <row r="80" spans="1:5" x14ac:dyDescent="0.2">
      <c r="A80" s="95" t="s">
        <v>122</v>
      </c>
      <c r="B80" s="94">
        <v>2</v>
      </c>
      <c r="C80" s="94">
        <v>4</v>
      </c>
      <c r="D80" s="94">
        <v>1</v>
      </c>
      <c r="E80" s="94">
        <v>3</v>
      </c>
    </row>
    <row r="81" spans="1:5" x14ac:dyDescent="0.2">
      <c r="A81" s="95" t="s">
        <v>123</v>
      </c>
      <c r="B81" s="94">
        <v>4</v>
      </c>
      <c r="C81" s="94">
        <v>5</v>
      </c>
      <c r="D81" s="94">
        <v>2</v>
      </c>
      <c r="E81" s="94">
        <v>1</v>
      </c>
    </row>
    <row r="82" spans="1:5" x14ac:dyDescent="0.2">
      <c r="A82" s="95" t="s">
        <v>434</v>
      </c>
      <c r="B82" s="94">
        <v>2</v>
      </c>
      <c r="C82" s="94">
        <v>1</v>
      </c>
      <c r="D82" s="94">
        <v>3</v>
      </c>
      <c r="E82" s="94">
        <v>1</v>
      </c>
    </row>
    <row r="83" spans="1:5" x14ac:dyDescent="0.2">
      <c r="A83" s="95" t="s">
        <v>124</v>
      </c>
      <c r="B83" s="94">
        <v>2</v>
      </c>
      <c r="C83" s="94">
        <v>1</v>
      </c>
      <c r="D83" s="94">
        <v>3</v>
      </c>
      <c r="E83" s="94">
        <v>1</v>
      </c>
    </row>
    <row r="84" spans="1:5" x14ac:dyDescent="0.2">
      <c r="A84" s="95" t="s">
        <v>125</v>
      </c>
      <c r="B84" s="94">
        <v>2</v>
      </c>
      <c r="C84" s="94">
        <v>1</v>
      </c>
      <c r="D84" s="94">
        <v>3</v>
      </c>
      <c r="E84" s="94">
        <v>1</v>
      </c>
    </row>
    <row r="85" spans="1:5" x14ac:dyDescent="0.2">
      <c r="A85" s="95" t="s">
        <v>126</v>
      </c>
      <c r="B85" s="94">
        <v>1</v>
      </c>
      <c r="C85" s="94">
        <v>4</v>
      </c>
      <c r="D85" s="94">
        <v>4</v>
      </c>
      <c r="E85" s="94">
        <v>4</v>
      </c>
    </row>
    <row r="86" spans="1:5" x14ac:dyDescent="0.2">
      <c r="A86" s="95" t="s">
        <v>127</v>
      </c>
      <c r="B86" s="94">
        <v>1</v>
      </c>
      <c r="C86" s="94">
        <v>2</v>
      </c>
      <c r="D86" s="94">
        <v>5</v>
      </c>
      <c r="E86" s="94">
        <v>3</v>
      </c>
    </row>
    <row r="87" spans="1:5" x14ac:dyDescent="0.2">
      <c r="A87" s="95" t="s">
        <v>128</v>
      </c>
      <c r="B87" s="94">
        <v>3</v>
      </c>
      <c r="C87" s="94">
        <v>3</v>
      </c>
      <c r="D87" s="94">
        <v>4</v>
      </c>
      <c r="E87" s="94">
        <v>1</v>
      </c>
    </row>
    <row r="88" spans="1:5" x14ac:dyDescent="0.2">
      <c r="A88" s="95" t="s">
        <v>129</v>
      </c>
      <c r="B88" s="94">
        <v>5</v>
      </c>
      <c r="C88" s="94">
        <v>2</v>
      </c>
      <c r="D88" s="94">
        <v>1</v>
      </c>
      <c r="E88" s="94">
        <v>3</v>
      </c>
    </row>
    <row r="89" spans="1:5" x14ac:dyDescent="0.2">
      <c r="A89" s="95" t="s">
        <v>130</v>
      </c>
      <c r="B89" s="94">
        <v>1</v>
      </c>
      <c r="C89" s="94">
        <v>2</v>
      </c>
      <c r="D89" s="94">
        <v>5</v>
      </c>
      <c r="E89" s="94">
        <v>4</v>
      </c>
    </row>
    <row r="90" spans="1:5" x14ac:dyDescent="0.2">
      <c r="A90" s="95" t="s">
        <v>131</v>
      </c>
      <c r="B90" s="94">
        <v>1</v>
      </c>
      <c r="C90" s="94">
        <v>5</v>
      </c>
      <c r="D90" s="94">
        <v>5</v>
      </c>
      <c r="E90" s="94">
        <v>4</v>
      </c>
    </row>
    <row r="91" spans="1:5" x14ac:dyDescent="0.2">
      <c r="A91" s="95" t="s">
        <v>132</v>
      </c>
      <c r="B91" s="94">
        <v>2</v>
      </c>
      <c r="C91" s="94">
        <v>4</v>
      </c>
      <c r="D91" s="94">
        <v>1</v>
      </c>
      <c r="E91" s="94">
        <v>3</v>
      </c>
    </row>
    <row r="92" spans="1:5" x14ac:dyDescent="0.2">
      <c r="A92" s="95" t="s">
        <v>133</v>
      </c>
      <c r="B92" s="94">
        <v>3</v>
      </c>
      <c r="C92" s="94">
        <v>1</v>
      </c>
      <c r="D92" s="94">
        <v>2</v>
      </c>
      <c r="E92" s="94">
        <v>4</v>
      </c>
    </row>
    <row r="93" spans="1:5" x14ac:dyDescent="0.2">
      <c r="A93" s="95" t="s">
        <v>435</v>
      </c>
      <c r="B93" s="94">
        <v>4</v>
      </c>
      <c r="C93" s="94">
        <v>6</v>
      </c>
      <c r="D93" s="94">
        <v>6</v>
      </c>
      <c r="E93" s="94">
        <v>4</v>
      </c>
    </row>
    <row r="94" spans="1:5" x14ac:dyDescent="0.2">
      <c r="A94" s="95" t="s">
        <v>134</v>
      </c>
      <c r="B94" s="94">
        <v>2</v>
      </c>
      <c r="C94" s="94">
        <v>4</v>
      </c>
      <c r="D94" s="94">
        <v>1</v>
      </c>
      <c r="E94" s="94">
        <v>3</v>
      </c>
    </row>
    <row r="95" spans="1:5" x14ac:dyDescent="0.2">
      <c r="A95" s="95" t="s">
        <v>135</v>
      </c>
      <c r="B95" s="94">
        <v>4</v>
      </c>
      <c r="C95" s="94">
        <v>5</v>
      </c>
      <c r="D95" s="94">
        <v>3</v>
      </c>
      <c r="E95" s="94">
        <v>2</v>
      </c>
    </row>
    <row r="96" spans="1:5" x14ac:dyDescent="0.2">
      <c r="A96" s="95" t="s">
        <v>136</v>
      </c>
      <c r="B96" s="94">
        <v>5</v>
      </c>
      <c r="C96" s="94">
        <v>2</v>
      </c>
      <c r="D96" s="94">
        <v>1</v>
      </c>
      <c r="E96" s="94">
        <v>3</v>
      </c>
    </row>
    <row r="97" spans="1:5" x14ac:dyDescent="0.2">
      <c r="A97" s="95" t="s">
        <v>137</v>
      </c>
      <c r="B97" s="94">
        <v>4</v>
      </c>
      <c r="C97" s="94">
        <v>5</v>
      </c>
      <c r="D97" s="94">
        <v>3</v>
      </c>
      <c r="E97" s="94">
        <v>3</v>
      </c>
    </row>
    <row r="98" spans="1:5" x14ac:dyDescent="0.2">
      <c r="A98" s="95" t="s">
        <v>138</v>
      </c>
      <c r="B98" s="94">
        <v>1</v>
      </c>
      <c r="C98" s="94">
        <v>5</v>
      </c>
      <c r="D98" s="94">
        <v>5</v>
      </c>
      <c r="E98" s="94">
        <v>4</v>
      </c>
    </row>
    <row r="99" spans="1:5" x14ac:dyDescent="0.2">
      <c r="A99" s="95" t="s">
        <v>139</v>
      </c>
      <c r="B99" s="94">
        <v>4</v>
      </c>
      <c r="C99" s="94">
        <v>5</v>
      </c>
      <c r="D99" s="94">
        <v>2</v>
      </c>
      <c r="E99" s="94">
        <v>1</v>
      </c>
    </row>
    <row r="100" spans="1:5" x14ac:dyDescent="0.2">
      <c r="A100" s="95" t="s">
        <v>140</v>
      </c>
      <c r="B100" s="94">
        <v>4</v>
      </c>
      <c r="C100" s="94">
        <v>5</v>
      </c>
      <c r="D100" s="94">
        <v>2</v>
      </c>
      <c r="E100" s="94">
        <v>4</v>
      </c>
    </row>
    <row r="101" spans="1:5" x14ac:dyDescent="0.2">
      <c r="A101" s="95" t="s">
        <v>141</v>
      </c>
      <c r="B101" s="94">
        <v>2</v>
      </c>
      <c r="C101" s="94">
        <v>3</v>
      </c>
      <c r="D101" s="94">
        <v>4</v>
      </c>
      <c r="E101" s="94">
        <v>2</v>
      </c>
    </row>
    <row r="102" spans="1:5" x14ac:dyDescent="0.2">
      <c r="A102" s="95" t="s">
        <v>142</v>
      </c>
      <c r="B102" s="94">
        <v>2</v>
      </c>
      <c r="C102" s="94">
        <v>4</v>
      </c>
      <c r="D102" s="94">
        <v>1</v>
      </c>
      <c r="E102" s="94">
        <v>3</v>
      </c>
    </row>
    <row r="103" spans="1:5" x14ac:dyDescent="0.2">
      <c r="A103" s="95" t="s">
        <v>143</v>
      </c>
      <c r="B103" s="94">
        <v>5</v>
      </c>
      <c r="C103" s="94">
        <v>4</v>
      </c>
      <c r="D103" s="94">
        <v>5</v>
      </c>
      <c r="E103" s="94">
        <v>3</v>
      </c>
    </row>
    <row r="104" spans="1:5" x14ac:dyDescent="0.2">
      <c r="A104" s="95" t="s">
        <v>144</v>
      </c>
      <c r="B104" s="94">
        <v>5</v>
      </c>
      <c r="C104" s="94">
        <v>2</v>
      </c>
      <c r="D104" s="94">
        <v>1</v>
      </c>
      <c r="E104" s="94">
        <v>3</v>
      </c>
    </row>
    <row r="105" spans="1:5" x14ac:dyDescent="0.2">
      <c r="A105" s="95" t="s">
        <v>145</v>
      </c>
      <c r="B105" s="94">
        <v>2</v>
      </c>
      <c r="C105" s="94">
        <v>4</v>
      </c>
      <c r="D105" s="94">
        <v>1</v>
      </c>
      <c r="E105" s="94">
        <v>3</v>
      </c>
    </row>
    <row r="106" spans="1:5" x14ac:dyDescent="0.2">
      <c r="A106" s="95" t="s">
        <v>146</v>
      </c>
      <c r="B106" s="94">
        <v>1</v>
      </c>
      <c r="C106" s="94">
        <v>5</v>
      </c>
      <c r="D106" s="94">
        <v>5</v>
      </c>
      <c r="E106" s="94">
        <v>4</v>
      </c>
    </row>
    <row r="107" spans="1:5" x14ac:dyDescent="0.2">
      <c r="A107" s="95" t="s">
        <v>147</v>
      </c>
      <c r="B107" s="94">
        <v>4</v>
      </c>
      <c r="C107" s="94">
        <v>5</v>
      </c>
      <c r="D107" s="94">
        <v>2</v>
      </c>
      <c r="E107" s="94">
        <v>1</v>
      </c>
    </row>
    <row r="108" spans="1:5" x14ac:dyDescent="0.2">
      <c r="A108" s="95" t="s">
        <v>148</v>
      </c>
      <c r="B108" s="94">
        <v>4</v>
      </c>
      <c r="C108" s="94">
        <v>5</v>
      </c>
      <c r="D108" s="94">
        <v>2</v>
      </c>
      <c r="E108" s="94">
        <v>1</v>
      </c>
    </row>
    <row r="109" spans="1:5" x14ac:dyDescent="0.2">
      <c r="A109" s="95" t="s">
        <v>149</v>
      </c>
      <c r="B109" s="94">
        <v>3</v>
      </c>
      <c r="C109" s="94">
        <v>3</v>
      </c>
      <c r="D109" s="94">
        <v>1</v>
      </c>
      <c r="E109" s="94">
        <v>2</v>
      </c>
    </row>
    <row r="110" spans="1:5" x14ac:dyDescent="0.2">
      <c r="A110" s="95" t="s">
        <v>150</v>
      </c>
      <c r="B110" s="94">
        <v>1</v>
      </c>
      <c r="C110" s="94">
        <v>2</v>
      </c>
      <c r="D110" s="94">
        <v>5</v>
      </c>
      <c r="E110" s="94">
        <v>2</v>
      </c>
    </row>
    <row r="111" spans="1:5" x14ac:dyDescent="0.2">
      <c r="A111" s="95" t="s">
        <v>151</v>
      </c>
      <c r="B111" s="94">
        <v>5</v>
      </c>
      <c r="C111" s="94">
        <v>2</v>
      </c>
      <c r="D111" s="94">
        <v>1</v>
      </c>
      <c r="E111" s="94">
        <v>3</v>
      </c>
    </row>
    <row r="112" spans="1:5" x14ac:dyDescent="0.2">
      <c r="A112" s="95" t="s">
        <v>152</v>
      </c>
      <c r="B112" s="94">
        <v>2</v>
      </c>
      <c r="C112" s="94">
        <v>1</v>
      </c>
      <c r="D112" s="94">
        <v>3</v>
      </c>
      <c r="E112" s="94">
        <v>1</v>
      </c>
    </row>
    <row r="113" spans="1:5" x14ac:dyDescent="0.2">
      <c r="A113" s="95" t="s">
        <v>153</v>
      </c>
      <c r="B113" s="94">
        <v>2</v>
      </c>
      <c r="C113" s="94">
        <v>3</v>
      </c>
      <c r="D113" s="94">
        <v>3</v>
      </c>
      <c r="E113" s="94">
        <v>1</v>
      </c>
    </row>
    <row r="114" spans="1:5" x14ac:dyDescent="0.2">
      <c r="A114" s="95" t="s">
        <v>436</v>
      </c>
      <c r="B114" s="94">
        <v>2</v>
      </c>
      <c r="C114" s="94">
        <v>3</v>
      </c>
      <c r="D114" s="94">
        <v>4</v>
      </c>
      <c r="E114" s="94">
        <v>2</v>
      </c>
    </row>
    <row r="115" spans="1:5" x14ac:dyDescent="0.2">
      <c r="A115" s="95" t="s">
        <v>154</v>
      </c>
      <c r="B115" s="94">
        <v>3</v>
      </c>
      <c r="C115" s="94">
        <v>1</v>
      </c>
      <c r="D115" s="94">
        <v>2</v>
      </c>
      <c r="E115" s="94">
        <v>4</v>
      </c>
    </row>
    <row r="116" spans="1:5" x14ac:dyDescent="0.2">
      <c r="A116" s="95" t="s">
        <v>155</v>
      </c>
      <c r="B116" s="94">
        <v>5</v>
      </c>
      <c r="C116" s="94">
        <v>2</v>
      </c>
      <c r="D116" s="94">
        <v>1</v>
      </c>
      <c r="E116" s="94">
        <v>3</v>
      </c>
    </row>
    <row r="117" spans="1:5" x14ac:dyDescent="0.2">
      <c r="A117" s="95" t="s">
        <v>156</v>
      </c>
      <c r="B117" s="94">
        <v>2</v>
      </c>
      <c r="C117" s="94">
        <v>1</v>
      </c>
      <c r="D117" s="94">
        <v>3</v>
      </c>
      <c r="E117" s="94">
        <v>1</v>
      </c>
    </row>
    <row r="118" spans="1:5" x14ac:dyDescent="0.2">
      <c r="A118" s="95" t="s">
        <v>157</v>
      </c>
      <c r="B118" s="94">
        <v>3</v>
      </c>
      <c r="C118" s="94">
        <v>1</v>
      </c>
      <c r="D118" s="94">
        <v>2</v>
      </c>
      <c r="E118" s="94">
        <v>4</v>
      </c>
    </row>
    <row r="119" spans="1:5" x14ac:dyDescent="0.2">
      <c r="A119" s="95" t="s">
        <v>158</v>
      </c>
      <c r="B119" s="94">
        <v>2</v>
      </c>
      <c r="C119" s="94">
        <v>3</v>
      </c>
      <c r="D119" s="94">
        <v>4</v>
      </c>
      <c r="E119" s="94">
        <v>2</v>
      </c>
    </row>
    <row r="120" spans="1:5" x14ac:dyDescent="0.2">
      <c r="A120" s="95" t="s">
        <v>159</v>
      </c>
      <c r="B120" s="94">
        <v>5</v>
      </c>
      <c r="C120" s="94">
        <v>4</v>
      </c>
      <c r="D120" s="94">
        <v>5</v>
      </c>
      <c r="E120" s="94">
        <v>3</v>
      </c>
    </row>
    <row r="121" spans="1:5" x14ac:dyDescent="0.2">
      <c r="A121" s="95" t="s">
        <v>160</v>
      </c>
      <c r="B121" s="94">
        <v>3</v>
      </c>
      <c r="C121" s="94">
        <v>3</v>
      </c>
      <c r="D121" s="94">
        <v>4</v>
      </c>
      <c r="E121" s="94">
        <v>2</v>
      </c>
    </row>
    <row r="122" spans="1:5" x14ac:dyDescent="0.2">
      <c r="A122" s="95" t="s">
        <v>161</v>
      </c>
      <c r="B122" s="94">
        <v>2</v>
      </c>
      <c r="C122" s="94">
        <v>4</v>
      </c>
      <c r="D122" s="94">
        <v>1</v>
      </c>
      <c r="E122" s="94">
        <v>3</v>
      </c>
    </row>
    <row r="123" spans="1:5" x14ac:dyDescent="0.2">
      <c r="A123" s="95" t="s">
        <v>162</v>
      </c>
      <c r="B123" s="94">
        <v>1</v>
      </c>
      <c r="C123" s="94">
        <v>5</v>
      </c>
      <c r="D123" s="94">
        <v>5</v>
      </c>
      <c r="E123" s="94">
        <v>4</v>
      </c>
    </row>
    <row r="124" spans="1:5" x14ac:dyDescent="0.2">
      <c r="A124" s="95" t="s">
        <v>437</v>
      </c>
      <c r="B124" s="94">
        <v>4</v>
      </c>
      <c r="C124" s="94">
        <v>5</v>
      </c>
      <c r="D124" s="94">
        <v>3</v>
      </c>
      <c r="E124" s="94">
        <v>2</v>
      </c>
    </row>
    <row r="125" spans="1:5" x14ac:dyDescent="0.2">
      <c r="A125" s="95" t="s">
        <v>163</v>
      </c>
      <c r="B125" s="94">
        <v>4</v>
      </c>
      <c r="C125" s="94">
        <v>5</v>
      </c>
      <c r="D125" s="94">
        <v>2</v>
      </c>
      <c r="E125" s="94">
        <v>1</v>
      </c>
    </row>
    <row r="126" spans="1:5" x14ac:dyDescent="0.2">
      <c r="A126" s="95" t="s">
        <v>164</v>
      </c>
      <c r="B126" s="94">
        <v>1</v>
      </c>
      <c r="C126" s="94">
        <v>2</v>
      </c>
      <c r="D126" s="94">
        <v>5</v>
      </c>
      <c r="E126" s="94">
        <v>2</v>
      </c>
    </row>
    <row r="127" spans="1:5" x14ac:dyDescent="0.2">
      <c r="A127" s="95" t="s">
        <v>165</v>
      </c>
      <c r="B127" s="94">
        <v>4</v>
      </c>
      <c r="C127" s="94">
        <v>5</v>
      </c>
      <c r="D127" s="94">
        <v>1</v>
      </c>
      <c r="E127" s="94">
        <v>1</v>
      </c>
    </row>
    <row r="128" spans="1:5" x14ac:dyDescent="0.2">
      <c r="A128" s="95" t="s">
        <v>166</v>
      </c>
      <c r="B128" s="94">
        <v>4</v>
      </c>
      <c r="C128" s="94">
        <v>5</v>
      </c>
      <c r="D128" s="94">
        <v>2</v>
      </c>
      <c r="E128" s="94">
        <v>1</v>
      </c>
    </row>
    <row r="129" spans="1:5" x14ac:dyDescent="0.2">
      <c r="A129" s="95" t="s">
        <v>167</v>
      </c>
      <c r="B129" s="94">
        <v>1</v>
      </c>
      <c r="C129" s="94">
        <v>2</v>
      </c>
      <c r="D129" s="94">
        <v>5</v>
      </c>
      <c r="E129" s="94">
        <v>2</v>
      </c>
    </row>
    <row r="130" spans="1:5" x14ac:dyDescent="0.2">
      <c r="A130" s="95" t="s">
        <v>168</v>
      </c>
      <c r="B130" s="94">
        <v>5</v>
      </c>
      <c r="C130" s="94">
        <v>2</v>
      </c>
      <c r="D130" s="94">
        <v>1</v>
      </c>
      <c r="E130" s="94">
        <v>3</v>
      </c>
    </row>
    <row r="131" spans="1:5" x14ac:dyDescent="0.2">
      <c r="A131" s="95" t="s">
        <v>169</v>
      </c>
      <c r="B131" s="94">
        <v>3</v>
      </c>
      <c r="C131" s="94">
        <v>3</v>
      </c>
      <c r="D131" s="94">
        <v>4</v>
      </c>
      <c r="E131" s="94">
        <v>2</v>
      </c>
    </row>
    <row r="132" spans="1:5" x14ac:dyDescent="0.2">
      <c r="A132" s="95" t="s">
        <v>170</v>
      </c>
      <c r="B132" s="94">
        <v>2</v>
      </c>
      <c r="C132" s="94">
        <v>4</v>
      </c>
      <c r="D132" s="94">
        <v>1</v>
      </c>
      <c r="E132" s="94">
        <v>3</v>
      </c>
    </row>
    <row r="133" spans="1:5" x14ac:dyDescent="0.2">
      <c r="A133" s="95" t="s">
        <v>171</v>
      </c>
      <c r="B133" s="94">
        <v>1</v>
      </c>
      <c r="C133" s="94">
        <v>5</v>
      </c>
      <c r="D133" s="94">
        <v>5</v>
      </c>
      <c r="E133" s="94">
        <v>4</v>
      </c>
    </row>
    <row r="134" spans="1:5" x14ac:dyDescent="0.2">
      <c r="A134" s="95" t="s">
        <v>172</v>
      </c>
      <c r="B134" s="94">
        <v>2</v>
      </c>
      <c r="C134" s="94">
        <v>4</v>
      </c>
      <c r="D134" s="94">
        <v>1</v>
      </c>
      <c r="E134" s="94">
        <v>3</v>
      </c>
    </row>
    <row r="135" spans="1:5" x14ac:dyDescent="0.2">
      <c r="A135" s="95" t="s">
        <v>173</v>
      </c>
      <c r="B135" s="94">
        <v>4</v>
      </c>
      <c r="C135" s="94">
        <v>5</v>
      </c>
      <c r="D135" s="94">
        <v>3</v>
      </c>
      <c r="E135" s="94">
        <v>2</v>
      </c>
    </row>
    <row r="136" spans="1:5" x14ac:dyDescent="0.2">
      <c r="A136" s="95" t="s">
        <v>174</v>
      </c>
      <c r="B136" s="94">
        <v>4</v>
      </c>
      <c r="C136" s="94">
        <v>5</v>
      </c>
      <c r="D136" s="94">
        <v>1</v>
      </c>
      <c r="E136" s="94">
        <v>2</v>
      </c>
    </row>
    <row r="137" spans="1:5" x14ac:dyDescent="0.2">
      <c r="A137" s="95" t="s">
        <v>175</v>
      </c>
      <c r="B137" s="94">
        <v>3</v>
      </c>
      <c r="C137" s="94">
        <v>3</v>
      </c>
      <c r="D137" s="94">
        <v>4</v>
      </c>
      <c r="E137" s="94">
        <v>2</v>
      </c>
    </row>
    <row r="138" spans="1:5" x14ac:dyDescent="0.2">
      <c r="A138" s="95" t="s">
        <v>176</v>
      </c>
      <c r="B138" s="94">
        <v>3</v>
      </c>
      <c r="C138" s="94">
        <v>1</v>
      </c>
      <c r="D138" s="94">
        <v>2</v>
      </c>
      <c r="E138" s="94">
        <v>4</v>
      </c>
    </row>
    <row r="139" spans="1:5" x14ac:dyDescent="0.2">
      <c r="A139" s="95" t="s">
        <v>177</v>
      </c>
      <c r="B139" s="94">
        <v>2</v>
      </c>
      <c r="C139" s="94">
        <v>3</v>
      </c>
      <c r="D139" s="94">
        <v>4</v>
      </c>
      <c r="E139" s="94">
        <v>2</v>
      </c>
    </row>
    <row r="140" spans="1:5" x14ac:dyDescent="0.2">
      <c r="A140" s="95" t="s">
        <v>178</v>
      </c>
      <c r="B140" s="94">
        <v>2</v>
      </c>
      <c r="C140" s="94">
        <v>3</v>
      </c>
      <c r="D140" s="94">
        <v>3</v>
      </c>
      <c r="E140" s="94">
        <v>1</v>
      </c>
    </row>
    <row r="141" spans="1:5" x14ac:dyDescent="0.2">
      <c r="A141" s="95" t="s">
        <v>179</v>
      </c>
      <c r="B141" s="94">
        <v>4</v>
      </c>
      <c r="C141" s="94">
        <v>5</v>
      </c>
      <c r="D141" s="94">
        <v>2</v>
      </c>
      <c r="E141" s="94">
        <v>1</v>
      </c>
    </row>
    <row r="142" spans="1:5" x14ac:dyDescent="0.2">
      <c r="A142" s="95" t="s">
        <v>180</v>
      </c>
      <c r="B142" s="94">
        <v>5</v>
      </c>
      <c r="C142" s="94">
        <v>4</v>
      </c>
      <c r="D142" s="94">
        <v>5</v>
      </c>
      <c r="E142" s="94">
        <v>3</v>
      </c>
    </row>
    <row r="143" spans="1:5" x14ac:dyDescent="0.2">
      <c r="A143" s="95" t="s">
        <v>181</v>
      </c>
      <c r="B143" s="94">
        <v>1</v>
      </c>
      <c r="C143" s="94">
        <v>2</v>
      </c>
      <c r="D143" s="94">
        <v>5</v>
      </c>
      <c r="E143" s="94">
        <v>2</v>
      </c>
    </row>
    <row r="144" spans="1:5" x14ac:dyDescent="0.2">
      <c r="A144" s="95" t="s">
        <v>438</v>
      </c>
      <c r="B144" s="94">
        <v>2</v>
      </c>
      <c r="C144" s="94">
        <v>1</v>
      </c>
      <c r="D144" s="94">
        <v>3</v>
      </c>
      <c r="E144" s="94">
        <v>1</v>
      </c>
    </row>
    <row r="145" spans="1:5" x14ac:dyDescent="0.2">
      <c r="A145" s="95" t="s">
        <v>182</v>
      </c>
      <c r="B145" s="94">
        <v>2</v>
      </c>
      <c r="C145" s="94">
        <v>1</v>
      </c>
      <c r="D145" s="94">
        <v>3</v>
      </c>
      <c r="E145" s="94">
        <v>1</v>
      </c>
    </row>
    <row r="146" spans="1:5" x14ac:dyDescent="0.2">
      <c r="A146" s="95" t="s">
        <v>183</v>
      </c>
      <c r="B146" s="94">
        <v>3</v>
      </c>
      <c r="C146" s="94">
        <v>1</v>
      </c>
      <c r="D146" s="94">
        <v>2</v>
      </c>
      <c r="E146" s="94">
        <v>4</v>
      </c>
    </row>
    <row r="147" spans="1:5" x14ac:dyDescent="0.2">
      <c r="A147" s="95" t="s">
        <v>184</v>
      </c>
      <c r="B147" s="94">
        <v>4</v>
      </c>
      <c r="C147" s="94">
        <v>5</v>
      </c>
      <c r="D147" s="94">
        <v>1</v>
      </c>
      <c r="E147" s="94">
        <v>1</v>
      </c>
    </row>
    <row r="148" spans="1:5" x14ac:dyDescent="0.2">
      <c r="A148" s="95" t="s">
        <v>185</v>
      </c>
      <c r="B148" s="94">
        <v>5</v>
      </c>
      <c r="C148" s="94">
        <v>2</v>
      </c>
      <c r="D148" s="94">
        <v>1</v>
      </c>
      <c r="E148" s="94">
        <v>3</v>
      </c>
    </row>
    <row r="149" spans="1:5" x14ac:dyDescent="0.2">
      <c r="A149" s="95" t="s">
        <v>186</v>
      </c>
      <c r="B149" s="94">
        <v>2</v>
      </c>
      <c r="C149" s="94">
        <v>1</v>
      </c>
      <c r="D149" s="94">
        <v>3</v>
      </c>
      <c r="E149" s="94">
        <v>1</v>
      </c>
    </row>
    <row r="150" spans="1:5" x14ac:dyDescent="0.2">
      <c r="A150" s="95" t="s">
        <v>187</v>
      </c>
      <c r="B150" s="94">
        <v>1</v>
      </c>
      <c r="C150" s="94">
        <v>5</v>
      </c>
      <c r="D150" s="94">
        <v>5</v>
      </c>
      <c r="E150" s="94">
        <v>4</v>
      </c>
    </row>
    <row r="151" spans="1:5" x14ac:dyDescent="0.2">
      <c r="A151" s="95" t="s">
        <v>188</v>
      </c>
      <c r="B151" s="94">
        <v>5</v>
      </c>
      <c r="C151" s="94">
        <v>2</v>
      </c>
      <c r="D151" s="94">
        <v>1</v>
      </c>
      <c r="E151" s="94">
        <v>3</v>
      </c>
    </row>
    <row r="152" spans="1:5" x14ac:dyDescent="0.2">
      <c r="A152" s="95" t="s">
        <v>189</v>
      </c>
      <c r="B152" s="94">
        <v>4</v>
      </c>
      <c r="C152" s="94">
        <v>5</v>
      </c>
      <c r="D152" s="94">
        <v>1</v>
      </c>
      <c r="E152" s="94">
        <v>2</v>
      </c>
    </row>
    <row r="153" spans="1:5" x14ac:dyDescent="0.2">
      <c r="A153" s="95" t="s">
        <v>190</v>
      </c>
      <c r="B153" s="94">
        <v>2</v>
      </c>
      <c r="C153" s="94">
        <v>3</v>
      </c>
      <c r="D153" s="94">
        <v>3</v>
      </c>
      <c r="E153" s="94">
        <v>1</v>
      </c>
    </row>
    <row r="154" spans="1:5" x14ac:dyDescent="0.2">
      <c r="A154" s="95" t="s">
        <v>191</v>
      </c>
      <c r="B154" s="94">
        <v>3</v>
      </c>
      <c r="C154" s="94">
        <v>3</v>
      </c>
      <c r="D154" s="94">
        <v>4</v>
      </c>
      <c r="E154" s="94">
        <v>2</v>
      </c>
    </row>
    <row r="155" spans="1:5" x14ac:dyDescent="0.2">
      <c r="A155" s="95" t="s">
        <v>192</v>
      </c>
      <c r="B155" s="94">
        <v>1</v>
      </c>
      <c r="C155" s="94">
        <v>5</v>
      </c>
      <c r="D155" s="94">
        <v>5</v>
      </c>
      <c r="E155" s="94">
        <v>4</v>
      </c>
    </row>
    <row r="156" spans="1:5" x14ac:dyDescent="0.2">
      <c r="A156" s="95" t="s">
        <v>193</v>
      </c>
      <c r="B156" s="94">
        <v>2</v>
      </c>
      <c r="C156" s="94">
        <v>1</v>
      </c>
      <c r="D156" s="94">
        <v>3</v>
      </c>
      <c r="E156" s="94">
        <v>1</v>
      </c>
    </row>
    <row r="157" spans="1:5" x14ac:dyDescent="0.2">
      <c r="A157" s="95" t="s">
        <v>194</v>
      </c>
      <c r="B157" s="94">
        <v>2</v>
      </c>
      <c r="C157" s="94">
        <v>3</v>
      </c>
      <c r="D157" s="94">
        <v>3</v>
      </c>
      <c r="E157" s="94">
        <v>1</v>
      </c>
    </row>
    <row r="158" spans="1:5" x14ac:dyDescent="0.2">
      <c r="A158" s="95" t="s">
        <v>195</v>
      </c>
      <c r="B158" s="94">
        <v>3</v>
      </c>
      <c r="C158" s="94">
        <v>3</v>
      </c>
      <c r="D158" s="94">
        <v>4</v>
      </c>
      <c r="E158" s="94">
        <v>2</v>
      </c>
    </row>
    <row r="159" spans="1:5" x14ac:dyDescent="0.2">
      <c r="A159" s="95" t="s">
        <v>439</v>
      </c>
      <c r="B159" s="94">
        <v>3</v>
      </c>
      <c r="C159" s="94">
        <v>3</v>
      </c>
      <c r="D159" s="94">
        <v>4</v>
      </c>
      <c r="E159" s="94">
        <v>2</v>
      </c>
    </row>
    <row r="160" spans="1:5" x14ac:dyDescent="0.2">
      <c r="A160" s="95" t="s">
        <v>196</v>
      </c>
      <c r="B160" s="94">
        <v>4</v>
      </c>
      <c r="C160" s="94">
        <v>5</v>
      </c>
      <c r="D160" s="94">
        <v>1</v>
      </c>
      <c r="E160" s="94">
        <v>1</v>
      </c>
    </row>
    <row r="161" spans="1:5" x14ac:dyDescent="0.2">
      <c r="A161" s="95" t="s">
        <v>197</v>
      </c>
      <c r="B161" s="94">
        <v>2</v>
      </c>
      <c r="C161" s="94">
        <v>1</v>
      </c>
      <c r="D161" s="94">
        <v>3</v>
      </c>
      <c r="E161" s="94">
        <v>1</v>
      </c>
    </row>
    <row r="162" spans="1:5" x14ac:dyDescent="0.2">
      <c r="A162" s="95" t="s">
        <v>198</v>
      </c>
      <c r="B162" s="94">
        <v>3</v>
      </c>
      <c r="C162" s="94">
        <v>1</v>
      </c>
      <c r="D162" s="94">
        <v>2</v>
      </c>
      <c r="E162" s="94">
        <v>4</v>
      </c>
    </row>
    <row r="163" spans="1:5" x14ac:dyDescent="0.2">
      <c r="A163" s="95" t="s">
        <v>199</v>
      </c>
      <c r="B163" s="94">
        <v>1</v>
      </c>
      <c r="C163" s="94">
        <v>2</v>
      </c>
      <c r="D163" s="94">
        <v>5</v>
      </c>
      <c r="E163" s="94">
        <v>2</v>
      </c>
    </row>
    <row r="164" spans="1:5" x14ac:dyDescent="0.2">
      <c r="A164" s="95" t="s">
        <v>200</v>
      </c>
      <c r="B164" s="94">
        <v>1</v>
      </c>
      <c r="C164" s="94">
        <v>2</v>
      </c>
      <c r="D164" s="94">
        <v>5</v>
      </c>
      <c r="E164" s="94">
        <v>2</v>
      </c>
    </row>
    <row r="165" spans="1:5" x14ac:dyDescent="0.2">
      <c r="A165" s="95" t="s">
        <v>201</v>
      </c>
      <c r="B165" s="94">
        <v>4</v>
      </c>
      <c r="C165" s="94">
        <v>5</v>
      </c>
      <c r="D165" s="94">
        <v>2</v>
      </c>
      <c r="E165" s="94">
        <v>1</v>
      </c>
    </row>
    <row r="166" spans="1:5" x14ac:dyDescent="0.2">
      <c r="A166" s="95" t="s">
        <v>202</v>
      </c>
      <c r="B166" s="94">
        <v>1</v>
      </c>
      <c r="C166" s="94">
        <v>2</v>
      </c>
      <c r="D166" s="94">
        <v>5</v>
      </c>
      <c r="E166" s="94">
        <v>2</v>
      </c>
    </row>
    <row r="167" spans="1:5" x14ac:dyDescent="0.2">
      <c r="A167" s="95" t="s">
        <v>203</v>
      </c>
      <c r="B167" s="94">
        <v>3</v>
      </c>
      <c r="C167" s="94">
        <v>3</v>
      </c>
      <c r="D167" s="94">
        <v>4</v>
      </c>
      <c r="E167" s="94">
        <v>2</v>
      </c>
    </row>
    <row r="168" spans="1:5" x14ac:dyDescent="0.2">
      <c r="A168" s="95" t="s">
        <v>204</v>
      </c>
      <c r="B168" s="94">
        <v>3</v>
      </c>
      <c r="C168" s="94">
        <v>3</v>
      </c>
      <c r="D168" s="94">
        <v>4</v>
      </c>
      <c r="E168" s="94">
        <v>2</v>
      </c>
    </row>
    <row r="169" spans="1:5" x14ac:dyDescent="0.2">
      <c r="A169" s="95" t="s">
        <v>205</v>
      </c>
      <c r="B169" s="94">
        <v>1</v>
      </c>
      <c r="C169" s="94">
        <v>2</v>
      </c>
      <c r="D169" s="94">
        <v>5</v>
      </c>
      <c r="E169" s="94">
        <v>2</v>
      </c>
    </row>
    <row r="170" spans="1:5" x14ac:dyDescent="0.2">
      <c r="A170" s="95" t="s">
        <v>206</v>
      </c>
      <c r="B170" s="94">
        <v>5</v>
      </c>
      <c r="C170" s="94">
        <v>2</v>
      </c>
      <c r="D170" s="94">
        <v>1</v>
      </c>
      <c r="E170" s="94">
        <v>3</v>
      </c>
    </row>
    <row r="171" spans="1:5" x14ac:dyDescent="0.2">
      <c r="A171" s="95" t="s">
        <v>207</v>
      </c>
      <c r="B171" s="94">
        <v>2</v>
      </c>
      <c r="C171" s="94">
        <v>1</v>
      </c>
      <c r="D171" s="94">
        <v>3</v>
      </c>
      <c r="E171" s="94">
        <v>1</v>
      </c>
    </row>
    <row r="172" spans="1:5" x14ac:dyDescent="0.2">
      <c r="A172" s="95" t="s">
        <v>208</v>
      </c>
      <c r="B172" s="94">
        <v>1</v>
      </c>
      <c r="C172" s="94">
        <v>5</v>
      </c>
      <c r="D172" s="94">
        <v>5</v>
      </c>
      <c r="E172" s="94">
        <v>4</v>
      </c>
    </row>
    <row r="173" spans="1:5" x14ac:dyDescent="0.2">
      <c r="A173" s="95" t="s">
        <v>209</v>
      </c>
      <c r="B173" s="94">
        <v>4</v>
      </c>
      <c r="C173" s="94">
        <v>5</v>
      </c>
      <c r="D173" s="94">
        <v>2</v>
      </c>
      <c r="E173" s="94">
        <v>1</v>
      </c>
    </row>
    <row r="174" spans="1:5" x14ac:dyDescent="0.2">
      <c r="A174" s="95" t="s">
        <v>210</v>
      </c>
      <c r="B174" s="94">
        <v>3</v>
      </c>
      <c r="C174" s="94">
        <v>1</v>
      </c>
      <c r="D174" s="94">
        <v>2</v>
      </c>
      <c r="E174" s="94">
        <v>4</v>
      </c>
    </row>
    <row r="175" spans="1:5" x14ac:dyDescent="0.2">
      <c r="A175" s="95" t="s">
        <v>211</v>
      </c>
      <c r="B175" s="94">
        <v>2</v>
      </c>
      <c r="C175" s="94">
        <v>3</v>
      </c>
      <c r="D175" s="94">
        <v>3</v>
      </c>
      <c r="E175" s="94">
        <v>1</v>
      </c>
    </row>
    <row r="176" spans="1:5" x14ac:dyDescent="0.2">
      <c r="A176" s="95" t="s">
        <v>212</v>
      </c>
      <c r="B176" s="94">
        <v>4</v>
      </c>
      <c r="C176" s="94">
        <v>5</v>
      </c>
      <c r="D176" s="94">
        <v>2</v>
      </c>
      <c r="E176" s="94">
        <v>1</v>
      </c>
    </row>
    <row r="177" spans="1:5" x14ac:dyDescent="0.2">
      <c r="A177" s="95" t="s">
        <v>213</v>
      </c>
      <c r="B177" s="94">
        <v>2</v>
      </c>
      <c r="C177" s="94">
        <v>4</v>
      </c>
      <c r="D177" s="94">
        <v>1</v>
      </c>
      <c r="E177" s="94">
        <v>3</v>
      </c>
    </row>
    <row r="178" spans="1:5" x14ac:dyDescent="0.2">
      <c r="A178" s="95" t="s">
        <v>214</v>
      </c>
      <c r="B178" s="94">
        <v>5</v>
      </c>
      <c r="C178" s="94">
        <v>2</v>
      </c>
      <c r="D178" s="94">
        <v>1</v>
      </c>
      <c r="E178" s="94">
        <v>3</v>
      </c>
    </row>
    <row r="179" spans="1:5" x14ac:dyDescent="0.2">
      <c r="A179" s="95" t="s">
        <v>215</v>
      </c>
      <c r="B179" s="94">
        <v>4</v>
      </c>
      <c r="C179" s="94">
        <v>5</v>
      </c>
      <c r="D179" s="94">
        <v>2</v>
      </c>
      <c r="E179" s="94">
        <v>1</v>
      </c>
    </row>
    <row r="180" spans="1:5" x14ac:dyDescent="0.2">
      <c r="A180" s="95" t="s">
        <v>216</v>
      </c>
      <c r="B180" s="94">
        <v>1</v>
      </c>
      <c r="C180" s="94">
        <v>5</v>
      </c>
      <c r="D180" s="94">
        <v>5</v>
      </c>
      <c r="E180" s="94">
        <v>4</v>
      </c>
    </row>
    <row r="181" spans="1:5" x14ac:dyDescent="0.2">
      <c r="A181" s="95" t="s">
        <v>217</v>
      </c>
      <c r="B181" s="94">
        <v>2</v>
      </c>
      <c r="C181" s="94">
        <v>3</v>
      </c>
      <c r="D181" s="94">
        <v>3</v>
      </c>
      <c r="E181" s="94">
        <v>1</v>
      </c>
    </row>
    <row r="182" spans="1:5" x14ac:dyDescent="0.2">
      <c r="A182" s="95" t="s">
        <v>218</v>
      </c>
      <c r="B182" s="94">
        <v>5</v>
      </c>
      <c r="C182" s="94">
        <v>2</v>
      </c>
      <c r="D182" s="94">
        <v>1</v>
      </c>
      <c r="E182" s="94">
        <v>3</v>
      </c>
    </row>
    <row r="183" spans="1:5" x14ac:dyDescent="0.2">
      <c r="A183" s="95" t="s">
        <v>219</v>
      </c>
      <c r="B183" s="94">
        <v>4</v>
      </c>
      <c r="C183" s="94">
        <v>5</v>
      </c>
      <c r="D183" s="94">
        <v>2</v>
      </c>
      <c r="E183" s="94">
        <v>1</v>
      </c>
    </row>
    <row r="184" spans="1:5" x14ac:dyDescent="0.2">
      <c r="A184" s="95" t="s">
        <v>220</v>
      </c>
      <c r="B184" s="94">
        <v>2</v>
      </c>
      <c r="C184" s="94">
        <v>4</v>
      </c>
      <c r="D184" s="94">
        <v>1</v>
      </c>
      <c r="E184" s="94">
        <v>3</v>
      </c>
    </row>
    <row r="185" spans="1:5" x14ac:dyDescent="0.2">
      <c r="A185" s="95" t="s">
        <v>221</v>
      </c>
      <c r="B185" s="94">
        <v>4</v>
      </c>
      <c r="C185" s="94">
        <v>5</v>
      </c>
      <c r="D185" s="94">
        <v>2</v>
      </c>
      <c r="E185" s="94">
        <v>1</v>
      </c>
    </row>
    <row r="186" spans="1:5" x14ac:dyDescent="0.2">
      <c r="A186" s="95" t="s">
        <v>222</v>
      </c>
      <c r="B186" s="94">
        <v>2</v>
      </c>
      <c r="C186" s="94">
        <v>1</v>
      </c>
      <c r="D186" s="94">
        <v>3</v>
      </c>
      <c r="E186" s="94">
        <v>1</v>
      </c>
    </row>
    <row r="187" spans="1:5" x14ac:dyDescent="0.2">
      <c r="A187" s="95" t="s">
        <v>223</v>
      </c>
      <c r="B187" s="94">
        <v>3</v>
      </c>
      <c r="C187" s="94">
        <v>3</v>
      </c>
      <c r="D187" s="94">
        <v>4</v>
      </c>
      <c r="E187" s="94">
        <v>2</v>
      </c>
    </row>
    <row r="188" spans="1:5" x14ac:dyDescent="0.2">
      <c r="A188" s="95" t="s">
        <v>224</v>
      </c>
      <c r="B188" s="94">
        <v>2</v>
      </c>
      <c r="C188" s="94">
        <v>4</v>
      </c>
      <c r="D188" s="94">
        <v>1</v>
      </c>
      <c r="E188" s="94">
        <v>3</v>
      </c>
    </row>
    <row r="189" spans="1:5" x14ac:dyDescent="0.2">
      <c r="A189" s="95" t="s">
        <v>225</v>
      </c>
      <c r="B189" s="94">
        <v>3</v>
      </c>
      <c r="C189" s="94">
        <v>1</v>
      </c>
      <c r="D189" s="94">
        <v>2</v>
      </c>
      <c r="E189" s="94">
        <v>4</v>
      </c>
    </row>
    <row r="190" spans="1:5" x14ac:dyDescent="0.2">
      <c r="A190" s="95" t="s">
        <v>226</v>
      </c>
      <c r="B190" s="94">
        <v>4</v>
      </c>
      <c r="C190" s="94">
        <v>5</v>
      </c>
      <c r="D190" s="94">
        <v>2</v>
      </c>
      <c r="E190" s="94">
        <v>4</v>
      </c>
    </row>
    <row r="191" spans="1:5" x14ac:dyDescent="0.2">
      <c r="A191" s="95" t="s">
        <v>440</v>
      </c>
      <c r="B191" s="94">
        <v>1</v>
      </c>
      <c r="C191" s="94">
        <v>5</v>
      </c>
      <c r="D191" s="94">
        <v>5</v>
      </c>
      <c r="E191" s="94">
        <v>4</v>
      </c>
    </row>
    <row r="192" spans="1:5" x14ac:dyDescent="0.2">
      <c r="A192" s="95" t="s">
        <v>227</v>
      </c>
      <c r="B192" s="94">
        <v>2</v>
      </c>
      <c r="C192" s="94">
        <v>4</v>
      </c>
      <c r="D192" s="94">
        <v>1</v>
      </c>
      <c r="E192" s="94">
        <v>3</v>
      </c>
    </row>
    <row r="193" spans="1:5" x14ac:dyDescent="0.2">
      <c r="A193" s="95" t="s">
        <v>228</v>
      </c>
      <c r="B193" s="94">
        <v>3</v>
      </c>
      <c r="C193" s="94">
        <v>3</v>
      </c>
      <c r="D193" s="94">
        <v>4</v>
      </c>
      <c r="E193" s="94">
        <v>2</v>
      </c>
    </row>
    <row r="194" spans="1:5" x14ac:dyDescent="0.2">
      <c r="A194" s="95" t="s">
        <v>229</v>
      </c>
      <c r="B194" s="94">
        <v>1</v>
      </c>
      <c r="C194" s="94">
        <v>2</v>
      </c>
      <c r="D194" s="94">
        <v>5</v>
      </c>
      <c r="E194" s="94">
        <v>2</v>
      </c>
    </row>
    <row r="195" spans="1:5" x14ac:dyDescent="0.2">
      <c r="A195" s="95" t="s">
        <v>230</v>
      </c>
      <c r="B195" s="94">
        <v>4</v>
      </c>
      <c r="C195" s="94">
        <v>5</v>
      </c>
      <c r="D195" s="94">
        <v>3</v>
      </c>
      <c r="E195" s="94">
        <v>3</v>
      </c>
    </row>
    <row r="196" spans="1:5" x14ac:dyDescent="0.2">
      <c r="A196" s="95" t="s">
        <v>231</v>
      </c>
      <c r="B196" s="94">
        <v>5</v>
      </c>
      <c r="C196" s="94">
        <v>4</v>
      </c>
      <c r="D196" s="94">
        <v>5</v>
      </c>
      <c r="E196" s="94">
        <v>3</v>
      </c>
    </row>
    <row r="197" spans="1:5" x14ac:dyDescent="0.2">
      <c r="A197" s="95" t="s">
        <v>232</v>
      </c>
      <c r="B197" s="94">
        <v>2</v>
      </c>
      <c r="C197" s="94">
        <v>4</v>
      </c>
      <c r="D197" s="94">
        <v>1</v>
      </c>
      <c r="E197" s="94">
        <v>3</v>
      </c>
    </row>
    <row r="198" spans="1:5" x14ac:dyDescent="0.2">
      <c r="A198" s="95" t="s">
        <v>233</v>
      </c>
      <c r="B198" s="94">
        <v>3</v>
      </c>
      <c r="C198" s="94">
        <v>3</v>
      </c>
      <c r="D198" s="94">
        <v>4</v>
      </c>
      <c r="E198" s="94">
        <v>2</v>
      </c>
    </row>
    <row r="199" spans="1:5" x14ac:dyDescent="0.2">
      <c r="A199" s="95" t="s">
        <v>234</v>
      </c>
      <c r="B199" s="94">
        <v>5</v>
      </c>
      <c r="C199" s="94">
        <v>4</v>
      </c>
      <c r="D199" s="94">
        <v>5</v>
      </c>
      <c r="E199" s="94">
        <v>3</v>
      </c>
    </row>
    <row r="200" spans="1:5" x14ac:dyDescent="0.2">
      <c r="A200" s="95" t="s">
        <v>235</v>
      </c>
      <c r="B200" s="94">
        <v>2</v>
      </c>
      <c r="C200" s="94">
        <v>4</v>
      </c>
      <c r="D200" s="94">
        <v>1</v>
      </c>
      <c r="E200" s="94">
        <v>3</v>
      </c>
    </row>
    <row r="201" spans="1:5" x14ac:dyDescent="0.2">
      <c r="A201" s="95" t="s">
        <v>236</v>
      </c>
      <c r="B201" s="94">
        <v>2</v>
      </c>
      <c r="C201" s="94">
        <v>4</v>
      </c>
      <c r="D201" s="94">
        <v>1</v>
      </c>
      <c r="E201" s="94">
        <v>3</v>
      </c>
    </row>
    <row r="202" spans="1:5" x14ac:dyDescent="0.2">
      <c r="A202" s="95" t="s">
        <v>237</v>
      </c>
      <c r="B202" s="94">
        <v>4</v>
      </c>
      <c r="C202" s="94">
        <v>5</v>
      </c>
      <c r="D202" s="94">
        <v>2</v>
      </c>
      <c r="E202" s="94">
        <v>1</v>
      </c>
    </row>
    <row r="203" spans="1:5" x14ac:dyDescent="0.2">
      <c r="A203" s="95" t="s">
        <v>238</v>
      </c>
      <c r="B203" s="94">
        <v>1</v>
      </c>
      <c r="C203" s="94">
        <v>2</v>
      </c>
      <c r="D203" s="94">
        <v>5</v>
      </c>
      <c r="E203" s="94">
        <v>3</v>
      </c>
    </row>
    <row r="204" spans="1:5" x14ac:dyDescent="0.2">
      <c r="A204" s="95" t="s">
        <v>239</v>
      </c>
      <c r="B204" s="94">
        <v>4</v>
      </c>
      <c r="C204" s="94">
        <v>5</v>
      </c>
      <c r="D204" s="94">
        <v>1</v>
      </c>
      <c r="E204" s="94">
        <v>1</v>
      </c>
    </row>
    <row r="205" spans="1:5" x14ac:dyDescent="0.2">
      <c r="A205" s="95" t="s">
        <v>240</v>
      </c>
      <c r="B205" s="94">
        <v>3</v>
      </c>
      <c r="C205" s="94">
        <v>3</v>
      </c>
      <c r="D205" s="94">
        <v>4</v>
      </c>
      <c r="E205" s="94">
        <v>2</v>
      </c>
    </row>
    <row r="206" spans="1:5" x14ac:dyDescent="0.2">
      <c r="A206" s="95" t="s">
        <v>241</v>
      </c>
      <c r="B206" s="94">
        <v>3</v>
      </c>
      <c r="C206" s="94">
        <v>3</v>
      </c>
      <c r="D206" s="94">
        <v>4</v>
      </c>
      <c r="E206" s="94">
        <v>2</v>
      </c>
    </row>
    <row r="207" spans="1:5" x14ac:dyDescent="0.2">
      <c r="A207" s="95" t="s">
        <v>242</v>
      </c>
      <c r="B207" s="94">
        <v>4</v>
      </c>
      <c r="C207" s="94">
        <v>5</v>
      </c>
      <c r="D207" s="94">
        <v>1</v>
      </c>
      <c r="E207" s="94">
        <v>1</v>
      </c>
    </row>
    <row r="208" spans="1:5" x14ac:dyDescent="0.2">
      <c r="A208" s="95" t="s">
        <v>243</v>
      </c>
      <c r="B208" s="94">
        <v>4</v>
      </c>
      <c r="C208" s="94">
        <v>5</v>
      </c>
      <c r="D208" s="94">
        <v>1</v>
      </c>
      <c r="E208" s="94">
        <v>1</v>
      </c>
    </row>
    <row r="209" spans="1:5" x14ac:dyDescent="0.2">
      <c r="A209" s="95" t="s">
        <v>244</v>
      </c>
      <c r="B209" s="94">
        <v>2</v>
      </c>
      <c r="C209" s="94">
        <v>4</v>
      </c>
      <c r="D209" s="94">
        <v>1</v>
      </c>
      <c r="E209" s="94">
        <v>3</v>
      </c>
    </row>
    <row r="210" spans="1:5" x14ac:dyDescent="0.2">
      <c r="A210" s="95" t="s">
        <v>245</v>
      </c>
      <c r="B210" s="94">
        <v>3</v>
      </c>
      <c r="C210" s="94">
        <v>3</v>
      </c>
      <c r="D210" s="94">
        <v>1</v>
      </c>
      <c r="E210" s="94">
        <v>2</v>
      </c>
    </row>
    <row r="211" spans="1:5" x14ac:dyDescent="0.2">
      <c r="A211" s="95" t="s">
        <v>246</v>
      </c>
      <c r="B211" s="94">
        <v>4</v>
      </c>
      <c r="C211" s="94">
        <v>5</v>
      </c>
      <c r="D211" s="94">
        <v>1</v>
      </c>
      <c r="E211" s="94">
        <v>2</v>
      </c>
    </row>
    <row r="212" spans="1:5" x14ac:dyDescent="0.2">
      <c r="A212" s="95" t="s">
        <v>247</v>
      </c>
      <c r="B212" s="94">
        <v>3</v>
      </c>
      <c r="C212" s="94">
        <v>1</v>
      </c>
      <c r="D212" s="94">
        <v>2</v>
      </c>
      <c r="E212" s="94">
        <v>4</v>
      </c>
    </row>
    <row r="213" spans="1:5" x14ac:dyDescent="0.2">
      <c r="A213" s="95" t="s">
        <v>248</v>
      </c>
      <c r="B213" s="94">
        <v>5</v>
      </c>
      <c r="C213" s="94">
        <v>2</v>
      </c>
      <c r="D213" s="94">
        <v>1</v>
      </c>
      <c r="E213" s="94">
        <v>3</v>
      </c>
    </row>
    <row r="214" spans="1:5" x14ac:dyDescent="0.2">
      <c r="A214" s="95" t="s">
        <v>249</v>
      </c>
      <c r="B214" s="94">
        <v>4</v>
      </c>
      <c r="C214" s="94">
        <v>5</v>
      </c>
      <c r="D214" s="94">
        <v>2</v>
      </c>
      <c r="E214" s="94">
        <v>1</v>
      </c>
    </row>
    <row r="215" spans="1:5" x14ac:dyDescent="0.2">
      <c r="A215" s="95" t="s">
        <v>250</v>
      </c>
      <c r="B215" s="94">
        <v>4</v>
      </c>
      <c r="C215" s="94">
        <v>6</v>
      </c>
      <c r="D215" s="94">
        <v>6</v>
      </c>
      <c r="E215" s="94">
        <v>1</v>
      </c>
    </row>
    <row r="216" spans="1:5" x14ac:dyDescent="0.2">
      <c r="A216" s="95" t="s">
        <v>251</v>
      </c>
      <c r="B216" s="94">
        <v>4</v>
      </c>
      <c r="C216" s="94">
        <v>5</v>
      </c>
      <c r="D216" s="94">
        <v>1</v>
      </c>
      <c r="E216" s="94">
        <v>1</v>
      </c>
    </row>
    <row r="217" spans="1:5" x14ac:dyDescent="0.2">
      <c r="A217" s="95" t="s">
        <v>252</v>
      </c>
      <c r="B217" s="94">
        <v>4</v>
      </c>
      <c r="C217" s="94">
        <v>6</v>
      </c>
      <c r="D217" s="94">
        <v>6</v>
      </c>
      <c r="E217" s="94">
        <v>1</v>
      </c>
    </row>
    <row r="218" spans="1:5" x14ac:dyDescent="0.2">
      <c r="A218" s="95" t="s">
        <v>253</v>
      </c>
      <c r="B218" s="94">
        <v>4</v>
      </c>
      <c r="C218" s="94">
        <v>5</v>
      </c>
      <c r="D218" s="94">
        <v>1</v>
      </c>
      <c r="E218" s="94">
        <v>1</v>
      </c>
    </row>
    <row r="219" spans="1:5" x14ac:dyDescent="0.2">
      <c r="A219" s="95" t="s">
        <v>254</v>
      </c>
      <c r="B219" s="94">
        <v>2</v>
      </c>
      <c r="C219" s="94">
        <v>1</v>
      </c>
      <c r="D219" s="94">
        <v>3</v>
      </c>
      <c r="E219" s="94">
        <v>1</v>
      </c>
    </row>
    <row r="220" spans="1:5" x14ac:dyDescent="0.2">
      <c r="A220" s="95" t="s">
        <v>255</v>
      </c>
      <c r="B220" s="94">
        <v>4</v>
      </c>
      <c r="C220" s="94">
        <v>5</v>
      </c>
      <c r="D220" s="94">
        <v>1</v>
      </c>
      <c r="E220" s="94">
        <v>1</v>
      </c>
    </row>
    <row r="221" spans="1:5" x14ac:dyDescent="0.2">
      <c r="A221" s="95" t="s">
        <v>256</v>
      </c>
      <c r="B221" s="94">
        <v>3</v>
      </c>
      <c r="C221" s="94">
        <v>1</v>
      </c>
      <c r="D221" s="94">
        <v>2</v>
      </c>
      <c r="E221" s="94">
        <v>4</v>
      </c>
    </row>
    <row r="222" spans="1:5" x14ac:dyDescent="0.2">
      <c r="A222" s="95" t="s">
        <v>257</v>
      </c>
      <c r="B222" s="94">
        <v>3</v>
      </c>
      <c r="C222" s="94">
        <v>1</v>
      </c>
      <c r="D222" s="94">
        <v>2</v>
      </c>
      <c r="E222" s="94">
        <v>4</v>
      </c>
    </row>
    <row r="223" spans="1:5" x14ac:dyDescent="0.2">
      <c r="A223" s="95" t="s">
        <v>258</v>
      </c>
      <c r="B223" s="94">
        <v>5</v>
      </c>
      <c r="C223" s="94">
        <v>2</v>
      </c>
      <c r="D223" s="94">
        <v>1</v>
      </c>
      <c r="E223" s="94">
        <v>3</v>
      </c>
    </row>
    <row r="224" spans="1:5" x14ac:dyDescent="0.2">
      <c r="A224" s="95" t="s">
        <v>259</v>
      </c>
      <c r="B224" s="94">
        <v>3</v>
      </c>
      <c r="C224" s="94">
        <v>1</v>
      </c>
      <c r="D224" s="94">
        <v>2</v>
      </c>
      <c r="E224" s="94">
        <v>4</v>
      </c>
    </row>
    <row r="225" spans="1:5" x14ac:dyDescent="0.2">
      <c r="A225" s="95" t="s">
        <v>260</v>
      </c>
      <c r="B225" s="94">
        <v>5</v>
      </c>
      <c r="C225" s="94">
        <v>2</v>
      </c>
      <c r="D225" s="94">
        <v>1</v>
      </c>
      <c r="E225" s="94">
        <v>3</v>
      </c>
    </row>
    <row r="226" spans="1:5" x14ac:dyDescent="0.2">
      <c r="A226" s="95" t="s">
        <v>441</v>
      </c>
      <c r="B226" s="94">
        <v>1</v>
      </c>
      <c r="C226" s="94">
        <v>2</v>
      </c>
      <c r="D226" s="94">
        <v>5</v>
      </c>
      <c r="E226" s="94">
        <v>3</v>
      </c>
    </row>
    <row r="227" spans="1:5" x14ac:dyDescent="0.2">
      <c r="A227" s="95" t="s">
        <v>261</v>
      </c>
      <c r="B227" s="94">
        <v>2</v>
      </c>
      <c r="C227" s="94">
        <v>1</v>
      </c>
      <c r="D227" s="94">
        <v>3</v>
      </c>
      <c r="E227" s="94">
        <v>1</v>
      </c>
    </row>
    <row r="228" spans="1:5" x14ac:dyDescent="0.2">
      <c r="A228" s="95" t="s">
        <v>262</v>
      </c>
      <c r="B228" s="94">
        <v>1</v>
      </c>
      <c r="C228" s="94">
        <v>2</v>
      </c>
      <c r="D228" s="94">
        <v>5</v>
      </c>
      <c r="E228" s="94">
        <v>4</v>
      </c>
    </row>
    <row r="229" spans="1:5" x14ac:dyDescent="0.2">
      <c r="A229" s="95" t="s">
        <v>263</v>
      </c>
      <c r="B229" s="94">
        <v>1</v>
      </c>
      <c r="C229" s="94">
        <v>2</v>
      </c>
      <c r="D229" s="94">
        <v>5</v>
      </c>
      <c r="E229" s="94">
        <v>2</v>
      </c>
    </row>
    <row r="230" spans="1:5" x14ac:dyDescent="0.2">
      <c r="A230" s="95" t="s">
        <v>264</v>
      </c>
      <c r="B230" s="94">
        <v>3</v>
      </c>
      <c r="C230" s="94">
        <v>1</v>
      </c>
      <c r="D230" s="94">
        <v>2</v>
      </c>
      <c r="E230" s="94">
        <v>4</v>
      </c>
    </row>
    <row r="231" spans="1:5" x14ac:dyDescent="0.2">
      <c r="A231" s="95" t="s">
        <v>442</v>
      </c>
      <c r="B231" s="94">
        <v>5</v>
      </c>
      <c r="C231" s="94">
        <v>4</v>
      </c>
      <c r="D231" s="94">
        <v>5</v>
      </c>
      <c r="E231" s="94">
        <v>3</v>
      </c>
    </row>
    <row r="232" spans="1:5" x14ac:dyDescent="0.2">
      <c r="A232" s="95" t="s">
        <v>265</v>
      </c>
      <c r="B232" s="94">
        <v>3</v>
      </c>
      <c r="C232" s="94">
        <v>1</v>
      </c>
      <c r="D232" s="94">
        <v>2</v>
      </c>
      <c r="E232" s="94">
        <v>4</v>
      </c>
    </row>
    <row r="233" spans="1:5" x14ac:dyDescent="0.2">
      <c r="A233" s="95" t="s">
        <v>266</v>
      </c>
      <c r="B233" s="94">
        <v>2</v>
      </c>
      <c r="C233" s="94">
        <v>3</v>
      </c>
      <c r="D233" s="94">
        <v>4</v>
      </c>
      <c r="E233" s="94">
        <v>2</v>
      </c>
    </row>
    <row r="234" spans="1:5" x14ac:dyDescent="0.2">
      <c r="A234" s="95" t="s">
        <v>267</v>
      </c>
      <c r="B234" s="94">
        <v>3</v>
      </c>
      <c r="C234" s="94">
        <v>1</v>
      </c>
      <c r="D234" s="94">
        <v>2</v>
      </c>
      <c r="E234" s="94">
        <v>4</v>
      </c>
    </row>
    <row r="235" spans="1:5" x14ac:dyDescent="0.2">
      <c r="A235" s="95" t="s">
        <v>268</v>
      </c>
      <c r="B235" s="94">
        <v>1</v>
      </c>
      <c r="C235" s="94">
        <v>2</v>
      </c>
      <c r="D235" s="94">
        <v>5</v>
      </c>
      <c r="E235" s="94">
        <v>2</v>
      </c>
    </row>
    <row r="236" spans="1:5" x14ac:dyDescent="0.2">
      <c r="A236" s="95" t="s">
        <v>269</v>
      </c>
      <c r="B236" s="94">
        <v>3</v>
      </c>
      <c r="C236" s="94">
        <v>3</v>
      </c>
      <c r="D236" s="94">
        <v>4</v>
      </c>
      <c r="E236" s="94">
        <v>2</v>
      </c>
    </row>
    <row r="237" spans="1:5" x14ac:dyDescent="0.2">
      <c r="A237" s="95" t="s">
        <v>270</v>
      </c>
      <c r="B237" s="94">
        <v>2</v>
      </c>
      <c r="C237" s="94">
        <v>1</v>
      </c>
      <c r="D237" s="94">
        <v>3</v>
      </c>
      <c r="E237" s="94">
        <v>1</v>
      </c>
    </row>
    <row r="238" spans="1:5" x14ac:dyDescent="0.2">
      <c r="A238" s="95" t="s">
        <v>271</v>
      </c>
      <c r="B238" s="94">
        <v>3</v>
      </c>
      <c r="C238" s="94">
        <v>1</v>
      </c>
      <c r="D238" s="94">
        <v>2</v>
      </c>
      <c r="E238" s="94">
        <v>4</v>
      </c>
    </row>
    <row r="239" spans="1:5" x14ac:dyDescent="0.2">
      <c r="A239" s="95" t="s">
        <v>272</v>
      </c>
      <c r="B239" s="94">
        <v>4</v>
      </c>
      <c r="C239" s="94">
        <v>5</v>
      </c>
      <c r="D239" s="94">
        <v>1</v>
      </c>
      <c r="E239" s="94">
        <v>1</v>
      </c>
    </row>
    <row r="240" spans="1:5" x14ac:dyDescent="0.2">
      <c r="A240" s="95" t="s">
        <v>273</v>
      </c>
      <c r="B240" s="94">
        <v>5</v>
      </c>
      <c r="C240" s="94">
        <v>2</v>
      </c>
      <c r="D240" s="94">
        <v>1</v>
      </c>
      <c r="E240" s="94">
        <v>3</v>
      </c>
    </row>
    <row r="241" spans="1:5" x14ac:dyDescent="0.2">
      <c r="A241" s="95" t="s">
        <v>274</v>
      </c>
      <c r="B241" s="94">
        <v>3</v>
      </c>
      <c r="C241" s="94">
        <v>3</v>
      </c>
      <c r="D241" s="94">
        <v>4</v>
      </c>
      <c r="E241" s="94">
        <v>2</v>
      </c>
    </row>
    <row r="242" spans="1:5" x14ac:dyDescent="0.2">
      <c r="A242" s="95" t="s">
        <v>275</v>
      </c>
      <c r="B242" s="94">
        <v>1</v>
      </c>
      <c r="C242" s="94">
        <v>5</v>
      </c>
      <c r="D242" s="94">
        <v>5</v>
      </c>
      <c r="E242" s="94">
        <v>4</v>
      </c>
    </row>
    <row r="243" spans="1:5" x14ac:dyDescent="0.2">
      <c r="A243" s="95" t="s">
        <v>276</v>
      </c>
      <c r="B243" s="94">
        <v>2</v>
      </c>
      <c r="C243" s="94">
        <v>1</v>
      </c>
      <c r="D243" s="94">
        <v>3</v>
      </c>
      <c r="E243" s="94">
        <v>1</v>
      </c>
    </row>
    <row r="244" spans="1:5" x14ac:dyDescent="0.2">
      <c r="A244" s="95" t="s">
        <v>277</v>
      </c>
      <c r="B244" s="94">
        <v>3</v>
      </c>
      <c r="C244" s="94">
        <v>3</v>
      </c>
      <c r="D244" s="94">
        <v>4</v>
      </c>
      <c r="E244" s="94">
        <v>2</v>
      </c>
    </row>
    <row r="245" spans="1:5" x14ac:dyDescent="0.2">
      <c r="A245" s="95" t="s">
        <v>278</v>
      </c>
      <c r="B245" s="94">
        <v>4</v>
      </c>
      <c r="C245" s="94">
        <v>5</v>
      </c>
      <c r="D245" s="94">
        <v>2</v>
      </c>
      <c r="E245" s="94">
        <v>1</v>
      </c>
    </row>
    <row r="246" spans="1:5" x14ac:dyDescent="0.2">
      <c r="A246" s="95" t="s">
        <v>279</v>
      </c>
      <c r="B246" s="94">
        <v>3</v>
      </c>
      <c r="C246" s="94">
        <v>3</v>
      </c>
      <c r="D246" s="94">
        <v>4</v>
      </c>
      <c r="E246" s="94">
        <v>2</v>
      </c>
    </row>
    <row r="247" spans="1:5" x14ac:dyDescent="0.2">
      <c r="A247" s="95" t="s">
        <v>280</v>
      </c>
      <c r="B247" s="94">
        <v>2</v>
      </c>
      <c r="C247" s="94">
        <v>1</v>
      </c>
      <c r="D247" s="94">
        <v>3</v>
      </c>
      <c r="E247" s="94">
        <v>1</v>
      </c>
    </row>
    <row r="248" spans="1:5" x14ac:dyDescent="0.2">
      <c r="A248" s="95" t="s">
        <v>281</v>
      </c>
      <c r="B248" s="94">
        <v>3</v>
      </c>
      <c r="C248" s="94">
        <v>1</v>
      </c>
      <c r="D248" s="94">
        <v>2</v>
      </c>
      <c r="E248" s="94">
        <v>4</v>
      </c>
    </row>
    <row r="249" spans="1:5" x14ac:dyDescent="0.2">
      <c r="A249" s="95" t="s">
        <v>282</v>
      </c>
      <c r="B249" s="94">
        <v>2</v>
      </c>
      <c r="C249" s="94">
        <v>1</v>
      </c>
      <c r="D249" s="94">
        <v>3</v>
      </c>
      <c r="E249" s="94">
        <v>1</v>
      </c>
    </row>
    <row r="250" spans="1:5" x14ac:dyDescent="0.2">
      <c r="A250" s="95" t="s">
        <v>283</v>
      </c>
      <c r="B250" s="94">
        <v>1</v>
      </c>
      <c r="C250" s="94">
        <v>5</v>
      </c>
      <c r="D250" s="94">
        <v>5</v>
      </c>
      <c r="E250" s="94">
        <v>4</v>
      </c>
    </row>
    <row r="251" spans="1:5" x14ac:dyDescent="0.2">
      <c r="A251" s="95" t="s">
        <v>284</v>
      </c>
      <c r="B251" s="94">
        <v>1</v>
      </c>
      <c r="C251" s="94">
        <v>2</v>
      </c>
      <c r="D251" s="94">
        <v>5</v>
      </c>
      <c r="E251" s="94">
        <v>2</v>
      </c>
    </row>
    <row r="252" spans="1:5" x14ac:dyDescent="0.2">
      <c r="A252" s="95" t="s">
        <v>285</v>
      </c>
      <c r="B252" s="94">
        <v>2</v>
      </c>
      <c r="C252" s="94">
        <v>1</v>
      </c>
      <c r="D252" s="94">
        <v>3</v>
      </c>
      <c r="E252" s="94">
        <v>1</v>
      </c>
    </row>
    <row r="253" spans="1:5" x14ac:dyDescent="0.2">
      <c r="A253" s="95" t="s">
        <v>443</v>
      </c>
      <c r="B253" s="94">
        <v>2</v>
      </c>
      <c r="C253" s="94">
        <v>4</v>
      </c>
      <c r="D253" s="94">
        <v>1</v>
      </c>
      <c r="E253" s="94">
        <v>3</v>
      </c>
    </row>
    <row r="254" spans="1:5" x14ac:dyDescent="0.2">
      <c r="A254" s="95" t="s">
        <v>286</v>
      </c>
      <c r="B254" s="94">
        <v>1</v>
      </c>
      <c r="C254" s="94">
        <v>2</v>
      </c>
      <c r="D254" s="94">
        <v>5</v>
      </c>
      <c r="E254" s="94">
        <v>2</v>
      </c>
    </row>
    <row r="255" spans="1:5" x14ac:dyDescent="0.2">
      <c r="A255" s="95" t="s">
        <v>287</v>
      </c>
      <c r="B255" s="94">
        <v>1</v>
      </c>
      <c r="C255" s="94">
        <v>2</v>
      </c>
      <c r="D255" s="94">
        <v>5</v>
      </c>
      <c r="E255" s="94">
        <v>2</v>
      </c>
    </row>
    <row r="256" spans="1:5" x14ac:dyDescent="0.2">
      <c r="A256" s="95" t="s">
        <v>288</v>
      </c>
      <c r="B256" s="94">
        <v>4</v>
      </c>
      <c r="C256" s="94">
        <v>5</v>
      </c>
      <c r="D256" s="94">
        <v>2</v>
      </c>
      <c r="E256" s="94">
        <v>1</v>
      </c>
    </row>
    <row r="257" spans="1:5" x14ac:dyDescent="0.2">
      <c r="A257" s="95" t="s">
        <v>289</v>
      </c>
      <c r="B257" s="94">
        <v>1</v>
      </c>
      <c r="C257" s="94">
        <v>5</v>
      </c>
      <c r="D257" s="94">
        <v>5</v>
      </c>
      <c r="E257" s="94">
        <v>4</v>
      </c>
    </row>
    <row r="258" spans="1:5" x14ac:dyDescent="0.2">
      <c r="A258" s="95" t="s">
        <v>290</v>
      </c>
      <c r="B258" s="94">
        <v>2</v>
      </c>
      <c r="C258" s="94">
        <v>1</v>
      </c>
      <c r="D258" s="94">
        <v>3</v>
      </c>
      <c r="E258" s="94">
        <v>1</v>
      </c>
    </row>
    <row r="259" spans="1:5" x14ac:dyDescent="0.2">
      <c r="A259" s="95" t="s">
        <v>291</v>
      </c>
      <c r="B259" s="94">
        <v>2</v>
      </c>
      <c r="C259" s="94">
        <v>1</v>
      </c>
      <c r="D259" s="94">
        <v>3</v>
      </c>
      <c r="E259" s="94">
        <v>1</v>
      </c>
    </row>
    <row r="260" spans="1:5" x14ac:dyDescent="0.2">
      <c r="A260" s="95" t="s">
        <v>292</v>
      </c>
      <c r="B260" s="94">
        <v>1</v>
      </c>
      <c r="C260" s="94">
        <v>5</v>
      </c>
      <c r="D260" s="94">
        <v>5</v>
      </c>
      <c r="E260" s="94">
        <v>4</v>
      </c>
    </row>
    <row r="261" spans="1:5" x14ac:dyDescent="0.2">
      <c r="A261" s="95" t="s">
        <v>293</v>
      </c>
      <c r="B261" s="94">
        <v>1</v>
      </c>
      <c r="C261" s="94">
        <v>2</v>
      </c>
      <c r="D261" s="94">
        <v>5</v>
      </c>
      <c r="E261" s="94">
        <v>2</v>
      </c>
    </row>
    <row r="262" spans="1:5" x14ac:dyDescent="0.2">
      <c r="A262" s="95" t="s">
        <v>294</v>
      </c>
      <c r="B262" s="94">
        <v>2</v>
      </c>
      <c r="C262" s="94">
        <v>3</v>
      </c>
      <c r="D262" s="94">
        <v>3</v>
      </c>
      <c r="E262" s="94">
        <v>1</v>
      </c>
    </row>
    <row r="263" spans="1:5" x14ac:dyDescent="0.2">
      <c r="A263" s="95" t="s">
        <v>295</v>
      </c>
      <c r="B263" s="94">
        <v>5</v>
      </c>
      <c r="C263" s="94">
        <v>2</v>
      </c>
      <c r="D263" s="94">
        <v>1</v>
      </c>
      <c r="E263" s="94">
        <v>3</v>
      </c>
    </row>
    <row r="264" spans="1:5" x14ac:dyDescent="0.2">
      <c r="A264" s="95" t="s">
        <v>296</v>
      </c>
      <c r="B264" s="94">
        <v>2</v>
      </c>
      <c r="C264" s="94">
        <v>1</v>
      </c>
      <c r="D264" s="94">
        <v>3</v>
      </c>
      <c r="E264" s="94">
        <v>1</v>
      </c>
    </row>
    <row r="265" spans="1:5" x14ac:dyDescent="0.2">
      <c r="A265" s="95" t="s">
        <v>444</v>
      </c>
      <c r="B265" s="94">
        <v>2</v>
      </c>
      <c r="C265" s="94">
        <v>4</v>
      </c>
      <c r="D265" s="94">
        <v>1</v>
      </c>
      <c r="E265" s="94">
        <v>3</v>
      </c>
    </row>
    <row r="266" spans="1:5" x14ac:dyDescent="0.2">
      <c r="A266" s="95" t="s">
        <v>297</v>
      </c>
      <c r="B266" s="94">
        <v>5</v>
      </c>
      <c r="C266" s="94">
        <v>5</v>
      </c>
      <c r="D266" s="94">
        <v>1</v>
      </c>
      <c r="E266" s="94">
        <v>1</v>
      </c>
    </row>
    <row r="267" spans="1:5" x14ac:dyDescent="0.2">
      <c r="A267" s="95" t="s">
        <v>298</v>
      </c>
      <c r="B267" s="94">
        <v>1</v>
      </c>
      <c r="C267" s="94">
        <v>2</v>
      </c>
      <c r="D267" s="94">
        <v>5</v>
      </c>
      <c r="E267" s="94">
        <v>2</v>
      </c>
    </row>
    <row r="268" spans="1:5" x14ac:dyDescent="0.2">
      <c r="A268" s="95" t="s">
        <v>299</v>
      </c>
      <c r="B268" s="94">
        <v>2</v>
      </c>
      <c r="C268" s="94">
        <v>3</v>
      </c>
      <c r="D268" s="94">
        <v>4</v>
      </c>
      <c r="E268" s="94">
        <v>2</v>
      </c>
    </row>
    <row r="269" spans="1:5" x14ac:dyDescent="0.2">
      <c r="A269" s="95" t="s">
        <v>300</v>
      </c>
      <c r="B269" s="94">
        <v>5</v>
      </c>
      <c r="C269" s="94">
        <v>2</v>
      </c>
      <c r="D269" s="94">
        <v>1</v>
      </c>
      <c r="E269" s="94">
        <v>3</v>
      </c>
    </row>
    <row r="270" spans="1:5" x14ac:dyDescent="0.2">
      <c r="A270" s="95" t="s">
        <v>301</v>
      </c>
      <c r="B270" s="94">
        <v>5</v>
      </c>
      <c r="C270" s="94">
        <v>2</v>
      </c>
      <c r="D270" s="94">
        <v>1</v>
      </c>
      <c r="E270" s="94">
        <v>3</v>
      </c>
    </row>
    <row r="271" spans="1:5" x14ac:dyDescent="0.2">
      <c r="A271" s="95" t="s">
        <v>302</v>
      </c>
      <c r="B271" s="94">
        <v>4</v>
      </c>
      <c r="C271" s="94">
        <v>5</v>
      </c>
      <c r="D271" s="94">
        <v>2</v>
      </c>
      <c r="E271" s="94">
        <v>4</v>
      </c>
    </row>
    <row r="272" spans="1:5" x14ac:dyDescent="0.2">
      <c r="A272" s="95" t="s">
        <v>303</v>
      </c>
      <c r="B272" s="94">
        <v>4</v>
      </c>
      <c r="C272" s="94">
        <v>5</v>
      </c>
      <c r="D272" s="94">
        <v>1</v>
      </c>
      <c r="E272" s="94">
        <v>2</v>
      </c>
    </row>
    <row r="273" spans="1:5" x14ac:dyDescent="0.2">
      <c r="A273" s="95" t="s">
        <v>304</v>
      </c>
      <c r="B273" s="94">
        <v>2</v>
      </c>
      <c r="C273" s="94">
        <v>1</v>
      </c>
      <c r="D273" s="94">
        <v>3</v>
      </c>
      <c r="E273" s="94">
        <v>1</v>
      </c>
    </row>
    <row r="274" spans="1:5" x14ac:dyDescent="0.2">
      <c r="A274" s="95" t="s">
        <v>305</v>
      </c>
      <c r="B274" s="94">
        <v>2</v>
      </c>
      <c r="C274" s="94">
        <v>1</v>
      </c>
      <c r="D274" s="94">
        <v>3</v>
      </c>
      <c r="E274" s="94">
        <v>1</v>
      </c>
    </row>
    <row r="275" spans="1:5" x14ac:dyDescent="0.2">
      <c r="A275" s="95" t="s">
        <v>306</v>
      </c>
      <c r="B275" s="94">
        <v>5</v>
      </c>
      <c r="C275" s="94">
        <v>2</v>
      </c>
      <c r="D275" s="94">
        <v>1</v>
      </c>
      <c r="E275" s="94">
        <v>3</v>
      </c>
    </row>
    <row r="276" spans="1:5" x14ac:dyDescent="0.2">
      <c r="A276" s="95" t="s">
        <v>307</v>
      </c>
      <c r="B276" s="94">
        <v>1</v>
      </c>
      <c r="C276" s="94">
        <v>4</v>
      </c>
      <c r="D276" s="94">
        <v>4</v>
      </c>
      <c r="E276" s="94">
        <v>4</v>
      </c>
    </row>
    <row r="277" spans="1:5" x14ac:dyDescent="0.2">
      <c r="A277" s="95" t="s">
        <v>308</v>
      </c>
      <c r="B277" s="94">
        <v>1</v>
      </c>
      <c r="C277" s="94">
        <v>5</v>
      </c>
      <c r="D277" s="94">
        <v>5</v>
      </c>
      <c r="E277" s="94">
        <v>4</v>
      </c>
    </row>
    <row r="278" spans="1:5" x14ac:dyDescent="0.2">
      <c r="A278" s="95" t="s">
        <v>309</v>
      </c>
      <c r="B278" s="94">
        <v>1</v>
      </c>
      <c r="C278" s="94">
        <v>2</v>
      </c>
      <c r="D278" s="94">
        <v>5</v>
      </c>
      <c r="E278" s="94">
        <v>2</v>
      </c>
    </row>
    <row r="279" spans="1:5" x14ac:dyDescent="0.2">
      <c r="A279" s="95" t="s">
        <v>310</v>
      </c>
      <c r="B279" s="94">
        <v>2</v>
      </c>
      <c r="C279" s="94">
        <v>1</v>
      </c>
      <c r="D279" s="94">
        <v>3</v>
      </c>
      <c r="E279" s="94">
        <v>1</v>
      </c>
    </row>
    <row r="280" spans="1:5" x14ac:dyDescent="0.2">
      <c r="A280" s="95" t="s">
        <v>311</v>
      </c>
      <c r="B280" s="94">
        <v>1</v>
      </c>
      <c r="C280" s="94">
        <v>2</v>
      </c>
      <c r="D280" s="94">
        <v>5</v>
      </c>
      <c r="E280" s="94">
        <v>3</v>
      </c>
    </row>
    <row r="281" spans="1:5" x14ac:dyDescent="0.2">
      <c r="A281" s="95" t="s">
        <v>312</v>
      </c>
      <c r="B281" s="94">
        <v>1</v>
      </c>
      <c r="C281" s="94">
        <v>2</v>
      </c>
      <c r="D281" s="94">
        <v>5</v>
      </c>
      <c r="E281" s="94">
        <v>2</v>
      </c>
    </row>
    <row r="282" spans="1:5" x14ac:dyDescent="0.2">
      <c r="A282" s="95" t="s">
        <v>313</v>
      </c>
      <c r="B282" s="94">
        <v>1</v>
      </c>
      <c r="C282" s="94">
        <v>2</v>
      </c>
      <c r="D282" s="94">
        <v>5</v>
      </c>
      <c r="E282" s="94">
        <v>2</v>
      </c>
    </row>
    <row r="283" spans="1:5" x14ac:dyDescent="0.2">
      <c r="A283" s="95" t="s">
        <v>314</v>
      </c>
      <c r="B283" s="94">
        <v>2</v>
      </c>
      <c r="C283" s="94">
        <v>1</v>
      </c>
      <c r="D283" s="94">
        <v>3</v>
      </c>
      <c r="E283" s="94">
        <v>1</v>
      </c>
    </row>
    <row r="284" spans="1:5" x14ac:dyDescent="0.2">
      <c r="A284" s="95" t="s">
        <v>315</v>
      </c>
      <c r="B284" s="94">
        <v>1</v>
      </c>
      <c r="C284" s="94">
        <v>5</v>
      </c>
      <c r="D284" s="94">
        <v>5</v>
      </c>
      <c r="E284" s="94">
        <v>4</v>
      </c>
    </row>
    <row r="285" spans="1:5" x14ac:dyDescent="0.2">
      <c r="A285" s="95" t="s">
        <v>316</v>
      </c>
      <c r="B285" s="94">
        <v>2</v>
      </c>
      <c r="C285" s="94">
        <v>1</v>
      </c>
      <c r="D285" s="94">
        <v>3</v>
      </c>
      <c r="E285" s="94">
        <v>1</v>
      </c>
    </row>
    <row r="286" spans="1:5" x14ac:dyDescent="0.2">
      <c r="A286" s="95" t="s">
        <v>445</v>
      </c>
      <c r="B286" s="94">
        <v>4</v>
      </c>
      <c r="C286" s="94">
        <v>5</v>
      </c>
      <c r="D286" s="94">
        <v>2</v>
      </c>
      <c r="E286" s="94">
        <v>1</v>
      </c>
    </row>
    <row r="287" spans="1:5" x14ac:dyDescent="0.2">
      <c r="A287" s="95" t="s">
        <v>317</v>
      </c>
      <c r="B287" s="94">
        <v>2</v>
      </c>
      <c r="C287" s="94">
        <v>4</v>
      </c>
      <c r="D287" s="94">
        <v>1</v>
      </c>
      <c r="E287" s="94">
        <v>3</v>
      </c>
    </row>
    <row r="288" spans="1:5" x14ac:dyDescent="0.2">
      <c r="A288" s="95" t="s">
        <v>318</v>
      </c>
      <c r="B288" s="94">
        <v>2</v>
      </c>
      <c r="C288" s="94">
        <v>1</v>
      </c>
      <c r="D288" s="94">
        <v>3</v>
      </c>
      <c r="E288" s="94">
        <v>1</v>
      </c>
    </row>
    <row r="289" spans="1:5" x14ac:dyDescent="0.2">
      <c r="A289" s="95" t="s">
        <v>319</v>
      </c>
      <c r="B289" s="94">
        <v>2</v>
      </c>
      <c r="C289" s="94">
        <v>4</v>
      </c>
      <c r="D289" s="94">
        <v>1</v>
      </c>
      <c r="E289" s="94">
        <v>3</v>
      </c>
    </row>
    <row r="290" spans="1:5" x14ac:dyDescent="0.2">
      <c r="A290" s="95" t="s">
        <v>320</v>
      </c>
      <c r="B290" s="94">
        <v>5</v>
      </c>
      <c r="C290" s="94">
        <v>2</v>
      </c>
      <c r="D290" s="94">
        <v>1</v>
      </c>
      <c r="E290" s="94">
        <v>3</v>
      </c>
    </row>
    <row r="291" spans="1:5" x14ac:dyDescent="0.2">
      <c r="A291" s="95" t="s">
        <v>321</v>
      </c>
      <c r="B291" s="94">
        <v>2</v>
      </c>
      <c r="C291" s="94">
        <v>1</v>
      </c>
      <c r="D291" s="94">
        <v>3</v>
      </c>
      <c r="E291" s="94">
        <v>1</v>
      </c>
    </row>
    <row r="292" spans="1:5" x14ac:dyDescent="0.2">
      <c r="A292" s="95" t="s">
        <v>322</v>
      </c>
      <c r="B292" s="94">
        <v>2</v>
      </c>
      <c r="C292" s="94">
        <v>1</v>
      </c>
      <c r="D292" s="94">
        <v>3</v>
      </c>
      <c r="E292" s="94">
        <v>1</v>
      </c>
    </row>
    <row r="293" spans="1:5" x14ac:dyDescent="0.2">
      <c r="A293" s="95" t="s">
        <v>323</v>
      </c>
      <c r="B293" s="94">
        <v>1</v>
      </c>
      <c r="C293" s="94">
        <v>5</v>
      </c>
      <c r="D293" s="94">
        <v>5</v>
      </c>
      <c r="E293" s="94">
        <v>4</v>
      </c>
    </row>
    <row r="294" spans="1:5" x14ac:dyDescent="0.2">
      <c r="A294" s="95" t="s">
        <v>446</v>
      </c>
      <c r="B294" s="94">
        <v>1</v>
      </c>
      <c r="C294" s="94">
        <v>5</v>
      </c>
      <c r="D294" s="94">
        <v>5</v>
      </c>
      <c r="E294" s="94">
        <v>4</v>
      </c>
    </row>
    <row r="295" spans="1:5" x14ac:dyDescent="0.2">
      <c r="A295" s="95" t="s">
        <v>324</v>
      </c>
      <c r="B295" s="94">
        <v>4</v>
      </c>
      <c r="C295" s="94">
        <v>5</v>
      </c>
      <c r="D295" s="94">
        <v>1</v>
      </c>
      <c r="E295" s="94">
        <v>1</v>
      </c>
    </row>
    <row r="296" spans="1:5" x14ac:dyDescent="0.2">
      <c r="A296" s="95" t="s">
        <v>325</v>
      </c>
      <c r="B296" s="94">
        <v>1</v>
      </c>
      <c r="C296" s="94">
        <v>2</v>
      </c>
      <c r="D296" s="94">
        <v>5</v>
      </c>
      <c r="E296" s="94">
        <v>2</v>
      </c>
    </row>
    <row r="297" spans="1:5" x14ac:dyDescent="0.2">
      <c r="A297" s="95" t="s">
        <v>326</v>
      </c>
      <c r="B297" s="94">
        <v>3</v>
      </c>
      <c r="C297" s="94">
        <v>3</v>
      </c>
      <c r="D297" s="94">
        <v>4</v>
      </c>
      <c r="E297" s="94">
        <v>2</v>
      </c>
    </row>
    <row r="298" spans="1:5" x14ac:dyDescent="0.2">
      <c r="A298" s="95" t="s">
        <v>327</v>
      </c>
      <c r="B298" s="94">
        <v>4</v>
      </c>
      <c r="C298" s="94">
        <v>5</v>
      </c>
      <c r="D298" s="94">
        <v>2</v>
      </c>
      <c r="E298" s="94">
        <v>1</v>
      </c>
    </row>
    <row r="299" spans="1:5" x14ac:dyDescent="0.2">
      <c r="A299" s="95" t="s">
        <v>328</v>
      </c>
      <c r="B299" s="94">
        <v>1</v>
      </c>
      <c r="C299" s="94">
        <v>2</v>
      </c>
      <c r="D299" s="94">
        <v>5</v>
      </c>
      <c r="E299" s="94">
        <v>2</v>
      </c>
    </row>
    <row r="300" spans="1:5" x14ac:dyDescent="0.2">
      <c r="A300" s="95" t="s">
        <v>329</v>
      </c>
      <c r="B300" s="94">
        <v>4</v>
      </c>
      <c r="C300" s="94">
        <v>5</v>
      </c>
      <c r="D300" s="94">
        <v>2</v>
      </c>
      <c r="E300" s="94">
        <v>1</v>
      </c>
    </row>
    <row r="301" spans="1:5" x14ac:dyDescent="0.2">
      <c r="A301" s="95" t="s">
        <v>330</v>
      </c>
      <c r="B301" s="94">
        <v>4</v>
      </c>
      <c r="C301" s="94">
        <v>5</v>
      </c>
      <c r="D301" s="94">
        <v>1</v>
      </c>
      <c r="E301" s="94">
        <v>1</v>
      </c>
    </row>
    <row r="302" spans="1:5" x14ac:dyDescent="0.2">
      <c r="A302" s="95" t="s">
        <v>331</v>
      </c>
      <c r="B302" s="94">
        <v>2</v>
      </c>
      <c r="C302" s="94">
        <v>1</v>
      </c>
      <c r="D302" s="94">
        <v>3</v>
      </c>
      <c r="E302" s="94">
        <v>4</v>
      </c>
    </row>
    <row r="303" spans="1:5" x14ac:dyDescent="0.2">
      <c r="A303" s="95" t="s">
        <v>332</v>
      </c>
      <c r="B303" s="94">
        <v>4</v>
      </c>
      <c r="C303" s="94">
        <v>5</v>
      </c>
      <c r="D303" s="94">
        <v>2</v>
      </c>
      <c r="E303" s="94">
        <v>4</v>
      </c>
    </row>
    <row r="304" spans="1:5" x14ac:dyDescent="0.2">
      <c r="A304" s="95" t="s">
        <v>333</v>
      </c>
      <c r="B304" s="94">
        <v>3</v>
      </c>
      <c r="C304" s="94">
        <v>1</v>
      </c>
      <c r="D304" s="94">
        <v>2</v>
      </c>
      <c r="E304" s="94">
        <v>4</v>
      </c>
    </row>
    <row r="305" spans="1:5" x14ac:dyDescent="0.2">
      <c r="A305" s="95" t="s">
        <v>334</v>
      </c>
      <c r="B305" s="94">
        <v>3</v>
      </c>
      <c r="C305" s="94">
        <v>3</v>
      </c>
      <c r="D305" s="94">
        <v>4</v>
      </c>
      <c r="E305" s="94">
        <v>2</v>
      </c>
    </row>
    <row r="306" spans="1:5" x14ac:dyDescent="0.2">
      <c r="A306" s="95" t="s">
        <v>447</v>
      </c>
      <c r="B306" s="94">
        <v>2</v>
      </c>
      <c r="C306" s="94">
        <v>1</v>
      </c>
      <c r="D306" s="94">
        <v>3</v>
      </c>
      <c r="E306" s="94">
        <v>1</v>
      </c>
    </row>
    <row r="307" spans="1:5" x14ac:dyDescent="0.2">
      <c r="A307" s="95" t="s">
        <v>335</v>
      </c>
      <c r="B307" s="94">
        <v>3</v>
      </c>
      <c r="C307" s="94">
        <v>1</v>
      </c>
      <c r="D307" s="94">
        <v>2</v>
      </c>
      <c r="E307" s="94">
        <v>4</v>
      </c>
    </row>
    <row r="308" spans="1:5" x14ac:dyDescent="0.2">
      <c r="A308" s="95" t="s">
        <v>336</v>
      </c>
      <c r="B308" s="94">
        <v>4</v>
      </c>
      <c r="C308" s="94">
        <v>5</v>
      </c>
      <c r="D308" s="94">
        <v>2</v>
      </c>
      <c r="E308" s="94">
        <v>4</v>
      </c>
    </row>
    <row r="309" spans="1:5" x14ac:dyDescent="0.2">
      <c r="A309" s="95" t="s">
        <v>337</v>
      </c>
      <c r="B309" s="94">
        <v>4</v>
      </c>
      <c r="C309" s="94">
        <v>5</v>
      </c>
      <c r="D309" s="94">
        <v>2</v>
      </c>
      <c r="E309" s="94">
        <v>1</v>
      </c>
    </row>
    <row r="310" spans="1:5" x14ac:dyDescent="0.2">
      <c r="A310" s="95" t="s">
        <v>338</v>
      </c>
      <c r="B310" s="94">
        <v>3</v>
      </c>
      <c r="C310" s="94">
        <v>3</v>
      </c>
      <c r="D310" s="94">
        <v>4</v>
      </c>
      <c r="E310" s="94">
        <v>2</v>
      </c>
    </row>
    <row r="311" spans="1:5" x14ac:dyDescent="0.2">
      <c r="A311" s="95" t="s">
        <v>339</v>
      </c>
      <c r="B311" s="94">
        <v>3</v>
      </c>
      <c r="C311" s="94">
        <v>1</v>
      </c>
      <c r="D311" s="94">
        <v>2</v>
      </c>
      <c r="E311" s="94">
        <v>4</v>
      </c>
    </row>
    <row r="312" spans="1:5" x14ac:dyDescent="0.2">
      <c r="A312" s="95" t="s">
        <v>340</v>
      </c>
      <c r="B312" s="94">
        <v>2</v>
      </c>
      <c r="C312" s="94">
        <v>1</v>
      </c>
      <c r="D312" s="94">
        <v>3</v>
      </c>
      <c r="E312" s="94">
        <v>1</v>
      </c>
    </row>
    <row r="313" spans="1:5" x14ac:dyDescent="0.2">
      <c r="A313" s="95" t="s">
        <v>341</v>
      </c>
      <c r="B313" s="94">
        <v>2</v>
      </c>
      <c r="C313" s="94">
        <v>4</v>
      </c>
      <c r="D313" s="94">
        <v>1</v>
      </c>
      <c r="E313" s="94">
        <v>3</v>
      </c>
    </row>
    <row r="314" spans="1:5" x14ac:dyDescent="0.2">
      <c r="A314" s="95" t="s">
        <v>342</v>
      </c>
      <c r="B314" s="94">
        <v>5</v>
      </c>
      <c r="C314" s="94">
        <v>4</v>
      </c>
      <c r="D314" s="94">
        <v>5</v>
      </c>
      <c r="E314" s="94">
        <v>3</v>
      </c>
    </row>
    <row r="315" spans="1:5" x14ac:dyDescent="0.2">
      <c r="A315" s="95" t="s">
        <v>343</v>
      </c>
      <c r="B315" s="94">
        <v>4</v>
      </c>
      <c r="C315" s="94">
        <v>5</v>
      </c>
      <c r="D315" s="94">
        <v>1</v>
      </c>
      <c r="E315" s="94">
        <v>1</v>
      </c>
    </row>
    <row r="316" spans="1:5" x14ac:dyDescent="0.2">
      <c r="A316" s="95" t="s">
        <v>448</v>
      </c>
      <c r="B316" s="94">
        <v>4</v>
      </c>
      <c r="C316" s="94">
        <v>5</v>
      </c>
      <c r="D316" s="94">
        <v>2</v>
      </c>
      <c r="E316" s="94">
        <v>1</v>
      </c>
    </row>
    <row r="317" spans="1:5" x14ac:dyDescent="0.2">
      <c r="A317" s="95" t="s">
        <v>344</v>
      </c>
      <c r="B317" s="94">
        <v>4</v>
      </c>
      <c r="C317" s="94">
        <v>5</v>
      </c>
      <c r="D317" s="94">
        <v>1</v>
      </c>
      <c r="E317" s="94">
        <v>1</v>
      </c>
    </row>
    <row r="318" spans="1:5" x14ac:dyDescent="0.2">
      <c r="A318" s="95" t="s">
        <v>345</v>
      </c>
      <c r="B318" s="94">
        <v>4</v>
      </c>
      <c r="C318" s="94">
        <v>5</v>
      </c>
      <c r="D318" s="94">
        <v>1</v>
      </c>
      <c r="E318" s="94">
        <v>1</v>
      </c>
    </row>
    <row r="319" spans="1:5" x14ac:dyDescent="0.2">
      <c r="A319" s="95" t="s">
        <v>346</v>
      </c>
      <c r="B319" s="94">
        <v>4</v>
      </c>
      <c r="C319" s="94">
        <v>5</v>
      </c>
      <c r="D319" s="94">
        <v>1</v>
      </c>
      <c r="E319" s="94">
        <v>2</v>
      </c>
    </row>
    <row r="320" spans="1:5" x14ac:dyDescent="0.2">
      <c r="A320" s="95" t="s">
        <v>347</v>
      </c>
      <c r="B320" s="94">
        <v>3</v>
      </c>
      <c r="C320" s="94">
        <v>3</v>
      </c>
      <c r="D320" s="94">
        <v>4</v>
      </c>
      <c r="E320" s="94">
        <v>2</v>
      </c>
    </row>
    <row r="321" spans="1:5" x14ac:dyDescent="0.2">
      <c r="A321" s="95" t="s">
        <v>348</v>
      </c>
      <c r="B321" s="94">
        <v>1</v>
      </c>
      <c r="C321" s="94">
        <v>2</v>
      </c>
      <c r="D321" s="94">
        <v>5</v>
      </c>
      <c r="E321" s="94">
        <v>2</v>
      </c>
    </row>
    <row r="322" spans="1:5" x14ac:dyDescent="0.2">
      <c r="A322" s="95" t="s">
        <v>349</v>
      </c>
      <c r="B322" s="94">
        <v>4</v>
      </c>
      <c r="C322" s="94">
        <v>5</v>
      </c>
      <c r="D322" s="94">
        <v>2</v>
      </c>
      <c r="E322" s="94">
        <v>1</v>
      </c>
    </row>
    <row r="323" spans="1:5" x14ac:dyDescent="0.2">
      <c r="A323" s="95" t="s">
        <v>350</v>
      </c>
      <c r="B323" s="94">
        <v>2</v>
      </c>
      <c r="C323" s="94">
        <v>4</v>
      </c>
      <c r="D323" s="94">
        <v>1</v>
      </c>
      <c r="E323" s="94">
        <v>3</v>
      </c>
    </row>
    <row r="324" spans="1:5" x14ac:dyDescent="0.2">
      <c r="A324" s="95" t="s">
        <v>351</v>
      </c>
      <c r="B324" s="94">
        <v>2</v>
      </c>
      <c r="C324" s="94">
        <v>1</v>
      </c>
      <c r="D324" s="94">
        <v>3</v>
      </c>
      <c r="E324" s="94">
        <v>1</v>
      </c>
    </row>
    <row r="325" spans="1:5" x14ac:dyDescent="0.2">
      <c r="A325" s="95" t="s">
        <v>352</v>
      </c>
      <c r="B325" s="94">
        <v>3</v>
      </c>
      <c r="C325" s="94">
        <v>3</v>
      </c>
      <c r="D325" s="94">
        <v>4</v>
      </c>
      <c r="E325" s="94">
        <v>2</v>
      </c>
    </row>
    <row r="326" spans="1:5" x14ac:dyDescent="0.2">
      <c r="A326" s="95" t="s">
        <v>449</v>
      </c>
      <c r="B326" s="94">
        <v>1</v>
      </c>
      <c r="C326" s="94">
        <v>5</v>
      </c>
      <c r="D326" s="94">
        <v>5</v>
      </c>
      <c r="E326" s="94">
        <v>4</v>
      </c>
    </row>
    <row r="327" spans="1:5" x14ac:dyDescent="0.2">
      <c r="A327" s="95" t="s">
        <v>353</v>
      </c>
      <c r="B327" s="94">
        <v>2</v>
      </c>
      <c r="C327" s="94">
        <v>4</v>
      </c>
      <c r="D327" s="94">
        <v>1</v>
      </c>
      <c r="E327" s="94">
        <v>3</v>
      </c>
    </row>
    <row r="328" spans="1:5" x14ac:dyDescent="0.2">
      <c r="A328" s="95" t="s">
        <v>354</v>
      </c>
      <c r="B328" s="94">
        <v>5</v>
      </c>
      <c r="C328" s="94">
        <v>4</v>
      </c>
      <c r="D328" s="94">
        <v>5</v>
      </c>
      <c r="E328" s="94">
        <v>3</v>
      </c>
    </row>
    <row r="329" spans="1:5" x14ac:dyDescent="0.2">
      <c r="A329" s="95" t="s">
        <v>355</v>
      </c>
      <c r="B329" s="94">
        <v>2</v>
      </c>
      <c r="C329" s="94">
        <v>3</v>
      </c>
      <c r="D329" s="94">
        <v>3</v>
      </c>
      <c r="E329" s="94">
        <v>1</v>
      </c>
    </row>
    <row r="330" spans="1:5" x14ac:dyDescent="0.2">
      <c r="A330" s="95" t="s">
        <v>356</v>
      </c>
      <c r="B330" s="94">
        <v>1</v>
      </c>
      <c r="C330" s="94">
        <v>5</v>
      </c>
      <c r="D330" s="94">
        <v>5</v>
      </c>
      <c r="E330" s="94">
        <v>4</v>
      </c>
    </row>
    <row r="331" spans="1:5" x14ac:dyDescent="0.2">
      <c r="A331" s="95" t="s">
        <v>357</v>
      </c>
      <c r="B331" s="94">
        <v>4</v>
      </c>
      <c r="C331" s="94">
        <v>5</v>
      </c>
      <c r="D331" s="94">
        <v>2</v>
      </c>
      <c r="E331" s="94">
        <v>1</v>
      </c>
    </row>
    <row r="332" spans="1:5" x14ac:dyDescent="0.2">
      <c r="A332" s="95" t="s">
        <v>358</v>
      </c>
      <c r="B332" s="94">
        <v>2</v>
      </c>
      <c r="C332" s="94">
        <v>1</v>
      </c>
      <c r="D332" s="94">
        <v>3</v>
      </c>
      <c r="E332" s="94">
        <v>1</v>
      </c>
    </row>
    <row r="333" spans="1:5" x14ac:dyDescent="0.2">
      <c r="A333" s="95" t="s">
        <v>359</v>
      </c>
      <c r="B333" s="94">
        <v>2</v>
      </c>
      <c r="C333" s="94">
        <v>4</v>
      </c>
      <c r="D333" s="94">
        <v>1</v>
      </c>
      <c r="E333" s="94">
        <v>3</v>
      </c>
    </row>
    <row r="334" spans="1:5" x14ac:dyDescent="0.2">
      <c r="A334" s="95" t="s">
        <v>360</v>
      </c>
      <c r="B334" s="94">
        <v>4</v>
      </c>
      <c r="C334" s="94">
        <v>5</v>
      </c>
      <c r="D334" s="94">
        <v>2</v>
      </c>
      <c r="E334" s="94">
        <v>1</v>
      </c>
    </row>
    <row r="335" spans="1:5" x14ac:dyDescent="0.2">
      <c r="A335" s="95" t="s">
        <v>361</v>
      </c>
      <c r="B335" s="94">
        <v>1</v>
      </c>
      <c r="C335" s="94">
        <v>5</v>
      </c>
      <c r="D335" s="94">
        <v>5</v>
      </c>
      <c r="E335" s="94">
        <v>4</v>
      </c>
    </row>
    <row r="336" spans="1:5" x14ac:dyDescent="0.2">
      <c r="A336" s="95" t="s">
        <v>362</v>
      </c>
      <c r="B336" s="94">
        <v>4</v>
      </c>
      <c r="C336" s="94">
        <v>5</v>
      </c>
      <c r="D336" s="94">
        <v>1</v>
      </c>
      <c r="E336" s="94">
        <v>1</v>
      </c>
    </row>
    <row r="337" spans="1:5" x14ac:dyDescent="0.2">
      <c r="A337" s="95" t="s">
        <v>363</v>
      </c>
      <c r="B337" s="94">
        <v>2</v>
      </c>
      <c r="C337" s="94">
        <v>1</v>
      </c>
      <c r="D337" s="94">
        <v>3</v>
      </c>
      <c r="E337" s="94">
        <v>1</v>
      </c>
    </row>
    <row r="338" spans="1:5" x14ac:dyDescent="0.2">
      <c r="A338" s="95" t="s">
        <v>364</v>
      </c>
      <c r="B338" s="94">
        <v>1</v>
      </c>
      <c r="C338" s="94">
        <v>2</v>
      </c>
      <c r="D338" s="94">
        <v>5</v>
      </c>
      <c r="E338" s="94">
        <v>2</v>
      </c>
    </row>
    <row r="339" spans="1:5" x14ac:dyDescent="0.2">
      <c r="A339" s="95" t="s">
        <v>365</v>
      </c>
      <c r="B339" s="94">
        <v>5</v>
      </c>
      <c r="C339" s="94">
        <v>2</v>
      </c>
      <c r="D339" s="94">
        <v>1</v>
      </c>
      <c r="E339" s="94">
        <v>3</v>
      </c>
    </row>
    <row r="340" spans="1:5" x14ac:dyDescent="0.2">
      <c r="A340" s="95" t="s">
        <v>366</v>
      </c>
      <c r="B340" s="94">
        <v>3</v>
      </c>
      <c r="C340" s="94">
        <v>1</v>
      </c>
      <c r="D340" s="94">
        <v>2</v>
      </c>
      <c r="E340" s="94">
        <v>4</v>
      </c>
    </row>
    <row r="341" spans="1:5" x14ac:dyDescent="0.2">
      <c r="A341" s="95" t="s">
        <v>367</v>
      </c>
      <c r="B341" s="94">
        <v>1</v>
      </c>
      <c r="C341" s="94">
        <v>2</v>
      </c>
      <c r="D341" s="94">
        <v>5</v>
      </c>
      <c r="E341" s="94">
        <v>2</v>
      </c>
    </row>
    <row r="342" spans="1:5" x14ac:dyDescent="0.2">
      <c r="A342" s="95" t="s">
        <v>368</v>
      </c>
      <c r="B342" s="94">
        <v>1</v>
      </c>
      <c r="C342" s="94">
        <v>2</v>
      </c>
      <c r="D342" s="94">
        <v>5</v>
      </c>
      <c r="E342" s="94">
        <v>2</v>
      </c>
    </row>
    <row r="343" spans="1:5" x14ac:dyDescent="0.2">
      <c r="A343" s="95" t="s">
        <v>369</v>
      </c>
      <c r="B343" s="94">
        <v>5</v>
      </c>
      <c r="C343" s="94">
        <v>4</v>
      </c>
      <c r="D343" s="94">
        <v>5</v>
      </c>
      <c r="E343" s="94">
        <v>3</v>
      </c>
    </row>
    <row r="344" spans="1:5" x14ac:dyDescent="0.2">
      <c r="A344" s="95" t="s">
        <v>370</v>
      </c>
      <c r="B344" s="94">
        <v>1</v>
      </c>
      <c r="C344" s="94">
        <v>5</v>
      </c>
      <c r="D344" s="94">
        <v>5</v>
      </c>
      <c r="E344" s="94">
        <v>4</v>
      </c>
    </row>
    <row r="345" spans="1:5" x14ac:dyDescent="0.2">
      <c r="A345" s="95" t="s">
        <v>371</v>
      </c>
      <c r="B345" s="94">
        <v>5</v>
      </c>
      <c r="C345" s="94">
        <v>2</v>
      </c>
      <c r="D345" s="94">
        <v>1</v>
      </c>
      <c r="E345" s="94">
        <v>3</v>
      </c>
    </row>
    <row r="346" spans="1:5" x14ac:dyDescent="0.2">
      <c r="A346" s="95" t="s">
        <v>372</v>
      </c>
      <c r="B346" s="94">
        <v>2</v>
      </c>
      <c r="C346" s="94">
        <v>1</v>
      </c>
      <c r="D346" s="94">
        <v>3</v>
      </c>
      <c r="E346" s="94">
        <v>1</v>
      </c>
    </row>
    <row r="347" spans="1:5" x14ac:dyDescent="0.2">
      <c r="A347" s="95" t="s">
        <v>373</v>
      </c>
      <c r="B347" s="94">
        <v>4</v>
      </c>
      <c r="C347" s="94">
        <v>5</v>
      </c>
      <c r="D347" s="94">
        <v>2</v>
      </c>
      <c r="E347" s="94">
        <v>1</v>
      </c>
    </row>
    <row r="348" spans="1:5" x14ac:dyDescent="0.2">
      <c r="A348" s="95" t="s">
        <v>374</v>
      </c>
      <c r="B348" s="94">
        <v>2</v>
      </c>
      <c r="C348" s="94">
        <v>1</v>
      </c>
      <c r="D348" s="94">
        <v>3</v>
      </c>
      <c r="E348" s="94">
        <v>1</v>
      </c>
    </row>
    <row r="349" spans="1:5" x14ac:dyDescent="0.2">
      <c r="A349" s="95" t="s">
        <v>375</v>
      </c>
      <c r="B349" s="94">
        <v>4</v>
      </c>
      <c r="C349" s="94">
        <v>5</v>
      </c>
      <c r="D349" s="94">
        <v>1</v>
      </c>
      <c r="E349" s="94">
        <v>2</v>
      </c>
    </row>
    <row r="350" spans="1:5" x14ac:dyDescent="0.2">
      <c r="A350" s="95" t="s">
        <v>376</v>
      </c>
      <c r="B350" s="94">
        <v>5</v>
      </c>
      <c r="C350" s="94">
        <v>4</v>
      </c>
      <c r="D350" s="94">
        <v>5</v>
      </c>
      <c r="E350" s="94">
        <v>3</v>
      </c>
    </row>
    <row r="351" spans="1:5" x14ac:dyDescent="0.2">
      <c r="A351" s="95" t="s">
        <v>377</v>
      </c>
      <c r="B351" s="94">
        <v>4</v>
      </c>
      <c r="C351" s="94">
        <v>5</v>
      </c>
      <c r="D351" s="94">
        <v>3</v>
      </c>
      <c r="E351" s="94">
        <v>2</v>
      </c>
    </row>
    <row r="352" spans="1:5" x14ac:dyDescent="0.2">
      <c r="A352" s="95" t="s">
        <v>378</v>
      </c>
      <c r="B352" s="94">
        <v>3</v>
      </c>
      <c r="C352" s="94">
        <v>3</v>
      </c>
      <c r="D352" s="94">
        <v>1</v>
      </c>
      <c r="E352" s="94">
        <v>2</v>
      </c>
    </row>
    <row r="353" spans="1:5" x14ac:dyDescent="0.2">
      <c r="A353" s="95" t="s">
        <v>379</v>
      </c>
      <c r="B353" s="94">
        <v>1</v>
      </c>
      <c r="C353" s="94">
        <v>5</v>
      </c>
      <c r="D353" s="94">
        <v>5</v>
      </c>
      <c r="E353" s="94">
        <v>4</v>
      </c>
    </row>
    <row r="354" spans="1:5" x14ac:dyDescent="0.2">
      <c r="A354" s="95" t="s">
        <v>380</v>
      </c>
      <c r="B354" s="94">
        <v>1</v>
      </c>
      <c r="C354" s="94">
        <v>2</v>
      </c>
      <c r="D354" s="94">
        <v>5</v>
      </c>
      <c r="E354" s="94">
        <v>2</v>
      </c>
    </row>
    <row r="355" spans="1:5" x14ac:dyDescent="0.2">
      <c r="A355" s="95" t="s">
        <v>381</v>
      </c>
      <c r="B355" s="94">
        <v>2</v>
      </c>
      <c r="C355" s="94">
        <v>1</v>
      </c>
      <c r="D355" s="94">
        <v>3</v>
      </c>
      <c r="E355" s="94">
        <v>4</v>
      </c>
    </row>
    <row r="356" spans="1:5" x14ac:dyDescent="0.2">
      <c r="A356" s="95" t="s">
        <v>382</v>
      </c>
      <c r="B356" s="94">
        <v>1</v>
      </c>
      <c r="C356" s="94">
        <v>5</v>
      </c>
      <c r="D356" s="94">
        <v>5</v>
      </c>
      <c r="E356" s="94">
        <v>4</v>
      </c>
    </row>
    <row r="357" spans="1:5" x14ac:dyDescent="0.2">
      <c r="A357" s="95" t="s">
        <v>383</v>
      </c>
      <c r="B357" s="94">
        <v>3</v>
      </c>
      <c r="C357" s="94">
        <v>3</v>
      </c>
      <c r="D357" s="94">
        <v>4</v>
      </c>
      <c r="E357" s="94">
        <v>2</v>
      </c>
    </row>
    <row r="358" spans="1:5" x14ac:dyDescent="0.2">
      <c r="A358" s="95" t="s">
        <v>384</v>
      </c>
      <c r="B358" s="94">
        <v>1</v>
      </c>
      <c r="C358" s="94">
        <v>5</v>
      </c>
      <c r="D358" s="94">
        <v>5</v>
      </c>
      <c r="E358" s="94">
        <v>4</v>
      </c>
    </row>
    <row r="359" spans="1:5" x14ac:dyDescent="0.2">
      <c r="A359" s="95" t="s">
        <v>385</v>
      </c>
      <c r="B359" s="94">
        <v>4</v>
      </c>
      <c r="C359" s="94">
        <v>5</v>
      </c>
      <c r="D359" s="94">
        <v>2</v>
      </c>
      <c r="E359" s="94">
        <v>1</v>
      </c>
    </row>
    <row r="360" spans="1:5" x14ac:dyDescent="0.2">
      <c r="A360" s="95" t="s">
        <v>386</v>
      </c>
      <c r="B360" s="94">
        <v>4</v>
      </c>
      <c r="C360" s="94">
        <v>5</v>
      </c>
      <c r="D360" s="94">
        <v>2</v>
      </c>
      <c r="E360" s="94">
        <v>1</v>
      </c>
    </row>
    <row r="361" spans="1:5" x14ac:dyDescent="0.2">
      <c r="A361" s="95" t="s">
        <v>387</v>
      </c>
      <c r="B361" s="94">
        <v>2</v>
      </c>
      <c r="C361" s="94">
        <v>1</v>
      </c>
      <c r="D361" s="94">
        <v>3</v>
      </c>
      <c r="E361" s="94">
        <v>1</v>
      </c>
    </row>
    <row r="362" spans="1:5" x14ac:dyDescent="0.2">
      <c r="A362" s="95" t="s">
        <v>450</v>
      </c>
      <c r="B362" s="94">
        <v>5</v>
      </c>
      <c r="C362" s="94">
        <v>2</v>
      </c>
      <c r="D362" s="94">
        <v>1</v>
      </c>
      <c r="E362" s="94">
        <v>3</v>
      </c>
    </row>
    <row r="363" spans="1:5" x14ac:dyDescent="0.2">
      <c r="A363" s="95" t="s">
        <v>388</v>
      </c>
      <c r="B363" s="94">
        <v>1</v>
      </c>
      <c r="C363" s="94">
        <v>2</v>
      </c>
      <c r="D363" s="94">
        <v>5</v>
      </c>
      <c r="E363" s="94">
        <v>2</v>
      </c>
    </row>
    <row r="364" spans="1:5" x14ac:dyDescent="0.2">
      <c r="A364" s="95" t="s">
        <v>389</v>
      </c>
      <c r="B364" s="94">
        <v>4</v>
      </c>
      <c r="C364" s="94">
        <v>5</v>
      </c>
      <c r="D364" s="94">
        <v>2</v>
      </c>
      <c r="E364" s="94">
        <v>1</v>
      </c>
    </row>
    <row r="365" spans="1:5" x14ac:dyDescent="0.2">
      <c r="A365" s="95" t="s">
        <v>390</v>
      </c>
      <c r="B365" s="94">
        <v>1</v>
      </c>
      <c r="C365" s="94">
        <v>2</v>
      </c>
      <c r="D365" s="94">
        <v>5</v>
      </c>
      <c r="E365" s="94">
        <v>2</v>
      </c>
    </row>
    <row r="366" spans="1:5" x14ac:dyDescent="0.2">
      <c r="A366" s="95" t="s">
        <v>391</v>
      </c>
      <c r="B366" s="94">
        <v>3</v>
      </c>
      <c r="C366" s="94">
        <v>3</v>
      </c>
      <c r="D366" s="94">
        <v>4</v>
      </c>
      <c r="E366" s="94">
        <v>2</v>
      </c>
    </row>
    <row r="367" spans="1:5" x14ac:dyDescent="0.2">
      <c r="A367" s="95" t="s">
        <v>392</v>
      </c>
      <c r="B367" s="94">
        <v>5</v>
      </c>
      <c r="C367" s="94">
        <v>2</v>
      </c>
      <c r="D367" s="94">
        <v>1</v>
      </c>
      <c r="E367" s="94">
        <v>3</v>
      </c>
    </row>
    <row r="368" spans="1:5" x14ac:dyDescent="0.2">
      <c r="A368" s="95" t="s">
        <v>393</v>
      </c>
      <c r="B368" s="94">
        <v>2</v>
      </c>
      <c r="C368" s="94">
        <v>3</v>
      </c>
      <c r="D368" s="94">
        <v>3</v>
      </c>
      <c r="E368" s="94">
        <v>1</v>
      </c>
    </row>
    <row r="369" spans="1:5" x14ac:dyDescent="0.2">
      <c r="A369" s="95" t="s">
        <v>394</v>
      </c>
      <c r="B369" s="94">
        <v>2</v>
      </c>
      <c r="C369" s="94">
        <v>1</v>
      </c>
      <c r="D369" s="94">
        <v>3</v>
      </c>
      <c r="E369" s="94">
        <v>1</v>
      </c>
    </row>
    <row r="370" spans="1:5" x14ac:dyDescent="0.2">
      <c r="A370" s="95" t="s">
        <v>395</v>
      </c>
      <c r="B370" s="94">
        <v>5</v>
      </c>
      <c r="C370" s="94">
        <v>2</v>
      </c>
      <c r="D370" s="94">
        <v>1</v>
      </c>
      <c r="E370" s="94">
        <v>3</v>
      </c>
    </row>
    <row r="371" spans="1:5" x14ac:dyDescent="0.2">
      <c r="A371" s="95" t="s">
        <v>396</v>
      </c>
      <c r="B371" s="94">
        <v>4</v>
      </c>
      <c r="C371" s="94">
        <v>5</v>
      </c>
      <c r="D371" s="94">
        <v>1</v>
      </c>
      <c r="E371" s="94">
        <v>1</v>
      </c>
    </row>
    <row r="372" spans="1:5" x14ac:dyDescent="0.2">
      <c r="A372" s="95" t="s">
        <v>397</v>
      </c>
      <c r="B372" s="94">
        <v>2</v>
      </c>
      <c r="C372" s="94">
        <v>1</v>
      </c>
      <c r="D372" s="94">
        <v>3</v>
      </c>
      <c r="E372" s="94">
        <v>1</v>
      </c>
    </row>
    <row r="373" spans="1:5" x14ac:dyDescent="0.2">
      <c r="A373" s="95" t="s">
        <v>451</v>
      </c>
      <c r="B373" s="94">
        <v>4</v>
      </c>
      <c r="C373" s="94">
        <v>5</v>
      </c>
      <c r="D373" s="94">
        <v>2</v>
      </c>
      <c r="E373" s="94">
        <v>1</v>
      </c>
    </row>
    <row r="374" spans="1:5" x14ac:dyDescent="0.2">
      <c r="A374" s="95" t="s">
        <v>398</v>
      </c>
      <c r="B374" s="94">
        <v>2</v>
      </c>
      <c r="C374" s="94">
        <v>4</v>
      </c>
      <c r="D374" s="94">
        <v>1</v>
      </c>
      <c r="E374" s="94">
        <v>3</v>
      </c>
    </row>
    <row r="375" spans="1:5" x14ac:dyDescent="0.2">
      <c r="A375" s="95" t="s">
        <v>452</v>
      </c>
      <c r="B375" s="94">
        <v>4</v>
      </c>
      <c r="C375" s="94">
        <v>5</v>
      </c>
      <c r="D375" s="94">
        <v>2</v>
      </c>
      <c r="E375" s="94">
        <v>1</v>
      </c>
    </row>
    <row r="376" spans="1:5" x14ac:dyDescent="0.2">
      <c r="A376" s="95" t="s">
        <v>453</v>
      </c>
      <c r="B376" s="94">
        <v>3</v>
      </c>
      <c r="C376" s="94">
        <v>3</v>
      </c>
      <c r="D376" s="94">
        <v>1</v>
      </c>
      <c r="E376" s="94">
        <v>2</v>
      </c>
    </row>
    <row r="377" spans="1:5" x14ac:dyDescent="0.2">
      <c r="A377" s="95" t="s">
        <v>399</v>
      </c>
      <c r="B377" s="94">
        <v>1</v>
      </c>
      <c r="C377" s="94">
        <v>2</v>
      </c>
      <c r="D377" s="94">
        <v>5</v>
      </c>
      <c r="E377" s="94">
        <v>2</v>
      </c>
    </row>
    <row r="378" spans="1:5" x14ac:dyDescent="0.2">
      <c r="A378" s="95" t="s">
        <v>400</v>
      </c>
      <c r="B378" s="94">
        <v>4</v>
      </c>
      <c r="C378" s="94">
        <v>6</v>
      </c>
      <c r="D378" s="94">
        <v>6</v>
      </c>
      <c r="E378" s="94">
        <v>4</v>
      </c>
    </row>
    <row r="379" spans="1:5" x14ac:dyDescent="0.2">
      <c r="A379" s="95" t="s">
        <v>401</v>
      </c>
      <c r="B379" s="94">
        <v>5</v>
      </c>
      <c r="C379" s="94">
        <v>4</v>
      </c>
      <c r="D379" s="94">
        <v>5</v>
      </c>
      <c r="E379" s="94">
        <v>3</v>
      </c>
    </row>
    <row r="380" spans="1:5" x14ac:dyDescent="0.2">
      <c r="A380" s="95" t="s">
        <v>402</v>
      </c>
      <c r="B380" s="94">
        <v>1</v>
      </c>
      <c r="C380" s="94">
        <v>5</v>
      </c>
      <c r="D380" s="94">
        <v>5</v>
      </c>
      <c r="E380" s="94">
        <v>4</v>
      </c>
    </row>
    <row r="381" spans="1:5" x14ac:dyDescent="0.2">
      <c r="A381" s="95" t="s">
        <v>403</v>
      </c>
      <c r="B381" s="94">
        <v>1</v>
      </c>
      <c r="C381" s="94">
        <v>5</v>
      </c>
      <c r="D381" s="94">
        <v>5</v>
      </c>
      <c r="E381" s="94">
        <v>4</v>
      </c>
    </row>
    <row r="382" spans="1:5" x14ac:dyDescent="0.2">
      <c r="A382" s="95" t="s">
        <v>404</v>
      </c>
      <c r="B382" s="94">
        <v>4</v>
      </c>
      <c r="C382" s="94">
        <v>5</v>
      </c>
      <c r="D382" s="94">
        <v>1</v>
      </c>
      <c r="E382" s="94">
        <v>2</v>
      </c>
    </row>
    <row r="383" spans="1:5" x14ac:dyDescent="0.2">
      <c r="A383" s="95" t="s">
        <v>405</v>
      </c>
      <c r="B383" s="94">
        <v>3</v>
      </c>
      <c r="C383" s="94">
        <v>3</v>
      </c>
      <c r="D383" s="94">
        <v>4</v>
      </c>
      <c r="E383" s="94">
        <v>2</v>
      </c>
    </row>
    <row r="384" spans="1:5" x14ac:dyDescent="0.2">
      <c r="A384" s="95" t="s">
        <v>406</v>
      </c>
      <c r="B384" s="94">
        <v>1</v>
      </c>
      <c r="C384" s="94">
        <v>5</v>
      </c>
      <c r="D384" s="94">
        <v>5</v>
      </c>
      <c r="E384" s="94">
        <v>4</v>
      </c>
    </row>
    <row r="385" spans="1:5" x14ac:dyDescent="0.2">
      <c r="A385" s="95" t="s">
        <v>407</v>
      </c>
      <c r="B385" s="94">
        <v>1</v>
      </c>
      <c r="C385" s="94">
        <v>2</v>
      </c>
      <c r="D385" s="94">
        <v>5</v>
      </c>
      <c r="E385" s="94">
        <v>2</v>
      </c>
    </row>
    <row r="386" spans="1:5" x14ac:dyDescent="0.2">
      <c r="A386" s="95" t="s">
        <v>408</v>
      </c>
      <c r="B386" s="94">
        <v>2</v>
      </c>
      <c r="C386" s="94">
        <v>4</v>
      </c>
      <c r="D386" s="94">
        <v>1</v>
      </c>
      <c r="E386" s="94">
        <v>3</v>
      </c>
    </row>
    <row r="387" spans="1:5" x14ac:dyDescent="0.2">
      <c r="A387" s="95" t="s">
        <v>409</v>
      </c>
      <c r="B387" s="94">
        <v>5</v>
      </c>
      <c r="C387" s="94">
        <v>4</v>
      </c>
      <c r="D387" s="94">
        <v>5</v>
      </c>
      <c r="E387" s="94">
        <v>3</v>
      </c>
    </row>
    <row r="388" spans="1:5" x14ac:dyDescent="0.2">
      <c r="A388" s="95" t="s">
        <v>410</v>
      </c>
      <c r="B388" s="94">
        <v>4</v>
      </c>
      <c r="C388" s="94">
        <v>5</v>
      </c>
      <c r="D388" s="94">
        <v>1</v>
      </c>
      <c r="E388" s="94">
        <v>1</v>
      </c>
    </row>
    <row r="389" spans="1:5" x14ac:dyDescent="0.2">
      <c r="A389" s="95" t="s">
        <v>454</v>
      </c>
      <c r="B389" s="94">
        <v>5</v>
      </c>
      <c r="C389" s="94">
        <v>4</v>
      </c>
      <c r="D389" s="94">
        <v>5</v>
      </c>
      <c r="E389" s="94">
        <v>3</v>
      </c>
    </row>
    <row r="390" spans="1:5" x14ac:dyDescent="0.2">
      <c r="A390" s="95" t="s">
        <v>411</v>
      </c>
      <c r="B390" s="94">
        <v>5</v>
      </c>
      <c r="C390" s="94">
        <v>2</v>
      </c>
      <c r="D390" s="94">
        <v>1</v>
      </c>
      <c r="E390" s="94">
        <v>3</v>
      </c>
    </row>
    <row r="391" spans="1:5" x14ac:dyDescent="0.2">
      <c r="A391" s="95" t="s">
        <v>412</v>
      </c>
      <c r="B391" s="94">
        <v>1</v>
      </c>
      <c r="C391" s="94">
        <v>2</v>
      </c>
      <c r="D391" s="94">
        <v>5</v>
      </c>
      <c r="E391" s="94">
        <v>3</v>
      </c>
    </row>
    <row r="392" spans="1:5" x14ac:dyDescent="0.2">
      <c r="A392" s="95" t="s">
        <v>413</v>
      </c>
      <c r="B392" s="94">
        <v>3</v>
      </c>
      <c r="C392" s="94">
        <v>3</v>
      </c>
      <c r="D392" s="94">
        <v>1</v>
      </c>
      <c r="E392" s="94">
        <v>2</v>
      </c>
    </row>
    <row r="393" spans="1:5" x14ac:dyDescent="0.2">
      <c r="A393" s="95" t="s">
        <v>414</v>
      </c>
      <c r="B393" s="94">
        <v>1</v>
      </c>
      <c r="C393" s="94">
        <v>2</v>
      </c>
      <c r="D393" s="94">
        <v>5</v>
      </c>
      <c r="E393" s="94">
        <v>2</v>
      </c>
    </row>
    <row r="394" spans="1:5" x14ac:dyDescent="0.2">
      <c r="A394" s="95" t="s">
        <v>415</v>
      </c>
      <c r="B394" s="94">
        <v>5</v>
      </c>
      <c r="C394" s="94">
        <v>4</v>
      </c>
      <c r="D394" s="94">
        <v>5</v>
      </c>
      <c r="E394" s="94">
        <v>3</v>
      </c>
    </row>
    <row r="395" spans="1:5" x14ac:dyDescent="0.2">
      <c r="A395" s="95" t="s">
        <v>416</v>
      </c>
      <c r="B395" s="94">
        <v>4</v>
      </c>
      <c r="C395" s="94">
        <v>5</v>
      </c>
      <c r="D395" s="94">
        <v>2</v>
      </c>
      <c r="E395" s="94">
        <v>4</v>
      </c>
    </row>
    <row r="396" spans="1:5" x14ac:dyDescent="0.2">
      <c r="A396" s="95" t="s">
        <v>417</v>
      </c>
      <c r="B396" s="94">
        <v>4</v>
      </c>
      <c r="C396" s="94">
        <v>5</v>
      </c>
      <c r="D396" s="94">
        <v>3</v>
      </c>
      <c r="E396" s="94">
        <v>2</v>
      </c>
    </row>
    <row r="397" spans="1:5" x14ac:dyDescent="0.2">
      <c r="A397" s="95" t="s">
        <v>431</v>
      </c>
      <c r="B397" s="94">
        <v>2</v>
      </c>
      <c r="C397" s="94">
        <v>4</v>
      </c>
      <c r="D397" s="94">
        <v>1</v>
      </c>
      <c r="E397" s="94">
        <v>2</v>
      </c>
    </row>
    <row r="398" spans="1:5" x14ac:dyDescent="0.2">
      <c r="A398" s="95" t="s">
        <v>418</v>
      </c>
      <c r="B398" s="94">
        <v>1</v>
      </c>
      <c r="C398" s="94">
        <v>2</v>
      </c>
      <c r="D398" s="94">
        <v>5</v>
      </c>
      <c r="E398" s="94">
        <v>2</v>
      </c>
    </row>
    <row r="399" spans="1:5" x14ac:dyDescent="0.2">
      <c r="A399" s="95" t="s">
        <v>419</v>
      </c>
      <c r="B399" s="94">
        <v>5</v>
      </c>
      <c r="C399" s="94">
        <v>2</v>
      </c>
      <c r="D399" s="94">
        <v>1</v>
      </c>
      <c r="E399" s="94">
        <v>3</v>
      </c>
    </row>
    <row r="400" spans="1:5" x14ac:dyDescent="0.2">
      <c r="A400" s="95" t="s">
        <v>420</v>
      </c>
      <c r="B400" s="94">
        <v>4</v>
      </c>
      <c r="C400" s="94">
        <v>5</v>
      </c>
      <c r="D400" s="94">
        <v>2</v>
      </c>
      <c r="E400" s="94">
        <v>1</v>
      </c>
    </row>
    <row r="401" spans="1:5" x14ac:dyDescent="0.2">
      <c r="A401" s="95" t="s">
        <v>421</v>
      </c>
      <c r="B401" s="94">
        <v>5</v>
      </c>
      <c r="C401" s="94">
        <v>4</v>
      </c>
      <c r="D401" s="94">
        <v>5</v>
      </c>
      <c r="E401" s="94">
        <v>3</v>
      </c>
    </row>
    <row r="402" spans="1:5" x14ac:dyDescent="0.2">
      <c r="A402" s="95" t="s">
        <v>422</v>
      </c>
      <c r="B402" s="94">
        <v>3</v>
      </c>
      <c r="C402" s="94">
        <v>3</v>
      </c>
      <c r="D402" s="94">
        <v>4</v>
      </c>
      <c r="E402" s="94">
        <v>2</v>
      </c>
    </row>
    <row r="403" spans="1:5" x14ac:dyDescent="0.2">
      <c r="A403" s="96" t="s">
        <v>423</v>
      </c>
      <c r="B403" s="94">
        <v>4</v>
      </c>
      <c r="C403" s="94">
        <v>5</v>
      </c>
      <c r="D403" s="94">
        <v>1</v>
      </c>
      <c r="E403" s="94">
        <v>1</v>
      </c>
    </row>
    <row r="404" spans="1:5" x14ac:dyDescent="0.2">
      <c r="A404" s="95" t="s">
        <v>424</v>
      </c>
      <c r="B404" s="94">
        <v>5</v>
      </c>
      <c r="C404" s="94">
        <v>4</v>
      </c>
      <c r="D404" s="94">
        <v>5</v>
      </c>
      <c r="E404" s="94">
        <v>3</v>
      </c>
    </row>
  </sheetData>
  <sheetProtection formatCells="0" formatColumns="0" formatRows="0" insertColumns="0" insertRows="0" insertHyperlinks="0" deleteColumns="0" deleteRows="0"/>
  <printOptions horizontalCentered="1" verticalCentered="1"/>
  <pageMargins left="0" right="0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Abfuhrkalender</vt:lpstr>
      <vt:lpstr>   </vt:lpstr>
      <vt:lpstr>AP</vt:lpstr>
      <vt:lpstr>Bio</vt:lpstr>
      <vt:lpstr>Abfuhrkalender!Druckbereich</vt:lpstr>
      <vt:lpstr>RM</vt:lpstr>
      <vt:lpstr>WS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Seega, Michael</dc:creator>
  <cp:lastModifiedBy>Seega, Michael</cp:lastModifiedBy>
  <cp:lastPrinted>2025-01-06T08:19:11Z</cp:lastPrinted>
  <dcterms:created xsi:type="dcterms:W3CDTF">2020-10-21T13:30:49Z</dcterms:created>
  <dcterms:modified xsi:type="dcterms:W3CDTF">2025-12-03T14:16:54Z</dcterms:modified>
</cp:coreProperties>
</file>